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расса" sheetId="1" r:id="rId1"/>
    <sheet name="Прогнозы" sheetId="2" r:id="rId2"/>
    <sheet name="Время" sheetId="3" r:id="rId3"/>
    <sheet name="Он-лайн" sheetId="4" r:id="rId4"/>
  </sheets>
  <definedNames/>
  <calcPr fullCalcOnLoad="1"/>
</workbook>
</file>

<file path=xl/sharedStrings.xml><?xml version="1.0" encoding="utf-8"?>
<sst xmlns="http://schemas.openxmlformats.org/spreadsheetml/2006/main" count="450" uniqueCount="92">
  <si>
    <t>1 круг</t>
  </si>
  <si>
    <t>Бег 1</t>
  </si>
  <si>
    <t>Стрельба 1</t>
  </si>
  <si>
    <t>Бег 2</t>
  </si>
  <si>
    <t>Стрельба 2</t>
  </si>
  <si>
    <t>Бег 3</t>
  </si>
  <si>
    <t>Игрок</t>
  </si>
  <si>
    <t>Команда</t>
  </si>
  <si>
    <t>Итог</t>
  </si>
  <si>
    <t>М</t>
  </si>
  <si>
    <t>Время</t>
  </si>
  <si>
    <t>Гандикап</t>
  </si>
  <si>
    <t>Стрел 1</t>
  </si>
  <si>
    <t>Стрел 2</t>
  </si>
  <si>
    <t>*Анг* Блэкберн Роверс - Ньюкасл Юнайтед</t>
  </si>
  <si>
    <t>*Гер* Вольфсбург - Гамбург</t>
  </si>
  <si>
    <t>*Гер* Штутгарт - Нюрнберг</t>
  </si>
  <si>
    <t>*Анг* Сандерленд - Тоттенхэм Хотспур</t>
  </si>
  <si>
    <t>*Анг* Манчестер Юнайтед - Манчестер Сити</t>
  </si>
  <si>
    <t>*Анг* Блэкпул - Астон Вилла</t>
  </si>
  <si>
    <t>*Ита* Рома - Наполи</t>
  </si>
  <si>
    <t>*Фра* Сошо - Марсель</t>
  </si>
  <si>
    <t>*Ита* Катания - Лечче</t>
  </si>
  <si>
    <t>*Ита* Бари - Дженоа</t>
  </si>
  <si>
    <t>*Фра* Нанси - Осер</t>
  </si>
  <si>
    <t>*Ита* Ювентус - Интер</t>
  </si>
  <si>
    <t>*Ита* Брешия - Лацио</t>
  </si>
  <si>
    <t>*Гер* Вердер - Ганновер-96</t>
  </si>
  <si>
    <t>*Фра* Сент-Этьен - Лион</t>
  </si>
  <si>
    <t>*Исп* Депортиво - Вильярреал</t>
  </si>
  <si>
    <t>*Фра* Валансьенн - Брест</t>
  </si>
  <si>
    <t>*Гер* Кёльн - Майнц</t>
  </si>
  <si>
    <t>*Исп* Расинг - Севилья</t>
  </si>
  <si>
    <t>fosters</t>
  </si>
  <si>
    <t>КСП Химик - 1</t>
  </si>
  <si>
    <t>:</t>
  </si>
  <si>
    <t>ORSS</t>
  </si>
  <si>
    <t>АСП Погоня - 2</t>
  </si>
  <si>
    <t>sanyi</t>
  </si>
  <si>
    <t>TrueДоWiki</t>
  </si>
  <si>
    <t>DJ_Fairy</t>
  </si>
  <si>
    <t>Irishka</t>
  </si>
  <si>
    <t>Svetik</t>
  </si>
  <si>
    <t>ЛФЛА - 1</t>
  </si>
  <si>
    <t>ЛФЛА - 2</t>
  </si>
  <si>
    <t>KorsaR</t>
  </si>
  <si>
    <t>Greg</t>
  </si>
  <si>
    <t>FoPaKoD</t>
  </si>
  <si>
    <t>shpvlad</t>
  </si>
  <si>
    <t>WOLF DIABLO</t>
  </si>
  <si>
    <t>Kuban.ru - 1</t>
  </si>
  <si>
    <t>SERG</t>
  </si>
  <si>
    <t>Профи-1</t>
  </si>
  <si>
    <t>afa</t>
  </si>
  <si>
    <t>МКСП "Альянс" - 3</t>
  </si>
  <si>
    <t>Taren</t>
  </si>
  <si>
    <t>demik-78</t>
  </si>
  <si>
    <t>МКСП "Альянс" - 1</t>
  </si>
  <si>
    <t>Oleg_ator</t>
  </si>
  <si>
    <t>МКСП "Альянс" - 2</t>
  </si>
  <si>
    <t>BROKER</t>
  </si>
  <si>
    <t>Lancelot</t>
  </si>
  <si>
    <t>DrTotoliz</t>
  </si>
  <si>
    <t>Владэску</t>
  </si>
  <si>
    <t>МКСП "Альянс" - 4</t>
  </si>
  <si>
    <t>DEKART</t>
  </si>
  <si>
    <t>КСП Химик-2</t>
  </si>
  <si>
    <t>Vinspetro</t>
  </si>
  <si>
    <t>BIZON</t>
  </si>
  <si>
    <t>Фолк</t>
  </si>
  <si>
    <t>СФП - 2 Football.By</t>
  </si>
  <si>
    <t>UNREAL</t>
  </si>
  <si>
    <t>ТОРПЕДО.РУ - 1</t>
  </si>
  <si>
    <t>Truealf</t>
  </si>
  <si>
    <t>ТОРПЕДО.РУ - 2</t>
  </si>
  <si>
    <t>Tatarin</t>
  </si>
  <si>
    <t>Gunner</t>
  </si>
  <si>
    <t>Phoenix - 1</t>
  </si>
  <si>
    <t>darsal17</t>
  </si>
  <si>
    <t>Mariot</t>
  </si>
  <si>
    <t>ОЛФП</t>
  </si>
  <si>
    <t>Wolfen</t>
  </si>
  <si>
    <t>TamDen</t>
  </si>
  <si>
    <t>tarakuc</t>
  </si>
  <si>
    <t>Mont Blanc - 1</t>
  </si>
  <si>
    <t>bond470</t>
  </si>
  <si>
    <t>Meat_Max</t>
  </si>
  <si>
    <t>VFLP - 2</t>
  </si>
  <si>
    <t>Electric Barbarella</t>
  </si>
  <si>
    <t>EXE - 2</t>
  </si>
  <si>
    <t xml:space="preserve">B3cK </t>
  </si>
  <si>
    <t xml:space="preserve">АСП Погоня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</si>
</sst>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34" borderId="14" xfId="52" applyFont="1" applyFill="1" applyBorder="1">
      <alignment/>
      <protection/>
    </xf>
    <xf numFmtId="0" fontId="0" fillId="34" borderId="24" xfId="52" applyFill="1" applyBorder="1">
      <alignment/>
      <protection/>
    </xf>
    <xf numFmtId="0" fontId="0" fillId="34" borderId="11" xfId="52" applyFill="1" applyBorder="1">
      <alignment/>
      <protection/>
    </xf>
    <xf numFmtId="0" fontId="0" fillId="34" borderId="14" xfId="52" applyFill="1" applyBorder="1">
      <alignment/>
      <protection/>
    </xf>
    <xf numFmtId="0" fontId="0" fillId="34" borderId="25" xfId="52" applyFill="1" applyBorder="1">
      <alignment/>
      <protection/>
    </xf>
    <xf numFmtId="0" fontId="0" fillId="34" borderId="16" xfId="52" applyFill="1" applyBorder="1">
      <alignment/>
      <protection/>
    </xf>
    <xf numFmtId="0" fontId="0" fillId="34" borderId="26" xfId="52" applyFill="1" applyBorder="1">
      <alignment/>
      <protection/>
    </xf>
    <xf numFmtId="0" fontId="1" fillId="33" borderId="14" xfId="52" applyFont="1" applyFill="1" applyBorder="1">
      <alignment/>
      <protection/>
    </xf>
    <xf numFmtId="0" fontId="0" fillId="33" borderId="24" xfId="52" applyFill="1" applyBorder="1">
      <alignment/>
      <protection/>
    </xf>
    <xf numFmtId="0" fontId="0" fillId="33" borderId="11" xfId="52" applyFill="1" applyBorder="1">
      <alignment/>
      <protection/>
    </xf>
    <xf numFmtId="0" fontId="0" fillId="33" borderId="14" xfId="52" applyFill="1" applyBorder="1">
      <alignment/>
      <protection/>
    </xf>
    <xf numFmtId="0" fontId="0" fillId="33" borderId="25" xfId="52" applyFill="1" applyBorder="1">
      <alignment/>
      <protection/>
    </xf>
    <xf numFmtId="0" fontId="0" fillId="33" borderId="16" xfId="52" applyFill="1" applyBorder="1">
      <alignment/>
      <protection/>
    </xf>
    <xf numFmtId="0" fontId="0" fillId="33" borderId="26" xfId="52" applyFill="1" applyBorder="1">
      <alignment/>
      <protection/>
    </xf>
    <xf numFmtId="0" fontId="0" fillId="34" borderId="32" xfId="52" applyFill="1" applyBorder="1">
      <alignment/>
      <protection/>
    </xf>
    <xf numFmtId="0" fontId="0" fillId="33" borderId="0" xfId="0" applyFill="1" applyAlignment="1">
      <alignment/>
    </xf>
    <xf numFmtId="0" fontId="0" fillId="33" borderId="32" xfId="52" applyFill="1" applyBorder="1">
      <alignment/>
      <protection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14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34" borderId="14" xfId="52" applyFont="1" applyFill="1" applyBorder="1">
      <alignment/>
      <protection/>
    </xf>
    <xf numFmtId="0" fontId="0" fillId="34" borderId="14" xfId="52" applyFont="1" applyFill="1" applyBorder="1">
      <alignment/>
      <protection/>
    </xf>
    <xf numFmtId="0" fontId="0" fillId="33" borderId="14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32" xfId="52" applyFont="1" applyFill="1" applyBorder="1">
      <alignment/>
      <protection/>
    </xf>
    <xf numFmtId="0" fontId="1" fillId="33" borderId="32" xfId="52" applyFont="1" applyFill="1" applyBorder="1">
      <alignment/>
      <protection/>
    </xf>
    <xf numFmtId="0" fontId="0" fillId="34" borderId="32" xfId="52" applyFont="1" applyFill="1" applyBorder="1">
      <alignment/>
      <protection/>
    </xf>
    <xf numFmtId="0" fontId="1" fillId="34" borderId="32" xfId="52" applyFont="1" applyFill="1" applyBorder="1">
      <alignment/>
      <protection/>
    </xf>
    <xf numFmtId="0" fontId="0" fillId="34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5" xfId="52" applyFont="1" applyFill="1" applyBorder="1">
      <alignment/>
      <protection/>
    </xf>
    <xf numFmtId="0" fontId="0" fillId="34" borderId="14" xfId="52" applyFont="1" applyFill="1" applyBorder="1">
      <alignment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6" borderId="34" xfId="0" applyFill="1" applyBorder="1" applyAlignment="1">
      <alignment/>
    </xf>
    <xf numFmtId="0" fontId="0" fillId="6" borderId="34" xfId="0" applyFont="1" applyFill="1" applyBorder="1" applyAlignment="1">
      <alignment/>
    </xf>
    <xf numFmtId="0" fontId="0" fillId="13" borderId="33" xfId="0" applyFill="1" applyBorder="1" applyAlignment="1">
      <alignment/>
    </xf>
    <xf numFmtId="0" fontId="0" fillId="13" borderId="33" xfId="0" applyFont="1" applyFill="1" applyBorder="1" applyAlignment="1">
      <alignment/>
    </xf>
    <xf numFmtId="0" fontId="0" fillId="13" borderId="34" xfId="0" applyFill="1" applyBorder="1" applyAlignment="1">
      <alignment/>
    </xf>
    <xf numFmtId="0" fontId="0" fillId="13" borderId="34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сс-ста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5.7109375" style="0" customWidth="1"/>
  </cols>
  <sheetData>
    <row r="1" ht="12.75">
      <c r="B1" s="1" t="s">
        <v>0</v>
      </c>
    </row>
    <row r="3" spans="1:5" ht="12.75">
      <c r="A3" s="13"/>
      <c r="B3" s="14" t="s">
        <v>1</v>
      </c>
      <c r="C3" s="15"/>
      <c r="D3" s="15"/>
      <c r="E3" s="16"/>
    </row>
    <row r="4" spans="1:5" ht="12.75">
      <c r="A4" s="17">
        <v>1</v>
      </c>
      <c r="B4" s="18" t="s">
        <v>14</v>
      </c>
      <c r="C4" s="18">
        <v>0</v>
      </c>
      <c r="D4" s="73" t="s">
        <v>35</v>
      </c>
      <c r="E4" s="7">
        <v>0</v>
      </c>
    </row>
    <row r="5" spans="1:5" ht="12.75">
      <c r="A5" s="17">
        <v>2</v>
      </c>
      <c r="B5" s="62" t="s">
        <v>15</v>
      </c>
      <c r="C5" s="18">
        <v>0</v>
      </c>
      <c r="D5" s="73" t="s">
        <v>35</v>
      </c>
      <c r="E5" s="7">
        <v>1</v>
      </c>
    </row>
    <row r="6" spans="1:5" ht="12.75">
      <c r="A6" s="19">
        <v>3</v>
      </c>
      <c r="B6" s="20" t="s">
        <v>16</v>
      </c>
      <c r="C6" s="20">
        <v>1</v>
      </c>
      <c r="D6" s="74" t="s">
        <v>35</v>
      </c>
      <c r="E6" s="21">
        <v>4</v>
      </c>
    </row>
    <row r="7" spans="1:3" ht="12.75">
      <c r="A7" s="22"/>
      <c r="B7" s="23" t="s">
        <v>2</v>
      </c>
      <c r="C7" s="24"/>
    </row>
    <row r="8" spans="1:5" ht="12.75">
      <c r="A8" s="17">
        <v>5</v>
      </c>
      <c r="B8" s="18" t="s">
        <v>17</v>
      </c>
      <c r="C8" s="7">
        <v>2</v>
      </c>
      <c r="D8" s="2"/>
      <c r="E8" s="2"/>
    </row>
    <row r="9" spans="1:5" ht="12.75">
      <c r="A9" s="17">
        <v>6</v>
      </c>
      <c r="B9" s="18" t="s">
        <v>18</v>
      </c>
      <c r="C9" s="7">
        <v>1</v>
      </c>
      <c r="D9" s="2"/>
      <c r="E9" s="2"/>
    </row>
    <row r="10" spans="1:5" ht="12.75">
      <c r="A10" s="17">
        <v>7</v>
      </c>
      <c r="B10" s="18" t="s">
        <v>19</v>
      </c>
      <c r="C10" s="7">
        <v>0</v>
      </c>
      <c r="D10" s="2"/>
      <c r="E10" s="2"/>
    </row>
    <row r="11" spans="1:5" ht="12.75">
      <c r="A11" s="17">
        <v>8</v>
      </c>
      <c r="B11" s="18" t="s">
        <v>20</v>
      </c>
      <c r="C11" s="7">
        <v>2</v>
      </c>
      <c r="D11" s="2"/>
      <c r="E11" s="2"/>
    </row>
    <row r="12" spans="1:5" ht="12.75">
      <c r="A12" s="17">
        <v>9</v>
      </c>
      <c r="B12" s="20" t="s">
        <v>21</v>
      </c>
      <c r="C12" s="21">
        <v>2</v>
      </c>
      <c r="D12" s="2"/>
      <c r="E12" s="2"/>
    </row>
    <row r="13" spans="1:5" ht="12.75">
      <c r="A13" s="13"/>
      <c r="B13" s="14" t="s">
        <v>3</v>
      </c>
      <c r="C13" s="15"/>
      <c r="D13" s="75"/>
      <c r="E13" s="16"/>
    </row>
    <row r="14" spans="1:5" ht="12.75">
      <c r="A14" s="17">
        <v>11</v>
      </c>
      <c r="B14" s="18" t="s">
        <v>22</v>
      </c>
      <c r="C14" s="18">
        <v>3</v>
      </c>
      <c r="D14" s="73" t="s">
        <v>35</v>
      </c>
      <c r="E14" s="7">
        <v>2</v>
      </c>
    </row>
    <row r="15" spans="1:5" ht="12.75">
      <c r="A15" s="17">
        <v>12</v>
      </c>
      <c r="B15" s="18" t="s">
        <v>23</v>
      </c>
      <c r="C15" s="18">
        <v>0</v>
      </c>
      <c r="D15" s="73" t="s">
        <v>35</v>
      </c>
      <c r="E15" s="7">
        <v>0</v>
      </c>
    </row>
    <row r="16" spans="1:5" ht="12.75">
      <c r="A16" s="19">
        <v>13</v>
      </c>
      <c r="B16" s="20" t="s">
        <v>24</v>
      </c>
      <c r="C16" s="20">
        <v>3</v>
      </c>
      <c r="D16" s="74" t="s">
        <v>35</v>
      </c>
      <c r="E16" s="21">
        <v>1</v>
      </c>
    </row>
    <row r="17" spans="1:3" ht="12.75">
      <c r="A17" s="22"/>
      <c r="B17" s="23" t="s">
        <v>4</v>
      </c>
      <c r="C17" s="24"/>
    </row>
    <row r="18" spans="1:5" ht="12.75">
      <c r="A18" s="17">
        <v>15</v>
      </c>
      <c r="B18" s="18" t="s">
        <v>25</v>
      </c>
      <c r="C18" s="7">
        <v>1</v>
      </c>
      <c r="D18" s="2"/>
      <c r="E18" s="2"/>
    </row>
    <row r="19" spans="1:5" ht="12.75">
      <c r="A19" s="17">
        <v>16</v>
      </c>
      <c r="B19" s="18" t="s">
        <v>26</v>
      </c>
      <c r="C19" s="7">
        <v>2</v>
      </c>
      <c r="D19" s="2"/>
      <c r="E19" s="2"/>
    </row>
    <row r="20" spans="1:5" ht="12.75">
      <c r="A20" s="17">
        <v>17</v>
      </c>
      <c r="B20" s="18" t="s">
        <v>27</v>
      </c>
      <c r="C20" s="7">
        <v>0</v>
      </c>
      <c r="D20" s="2"/>
      <c r="E20" s="2"/>
    </row>
    <row r="21" spans="1:5" ht="12.75">
      <c r="A21" s="17">
        <v>18</v>
      </c>
      <c r="B21" s="18" t="s">
        <v>28</v>
      </c>
      <c r="C21" s="7">
        <v>2</v>
      </c>
      <c r="D21" s="2"/>
      <c r="E21" s="2"/>
    </row>
    <row r="22" spans="1:5" ht="12.75">
      <c r="A22" s="17">
        <v>19</v>
      </c>
      <c r="B22" s="20" t="s">
        <v>29</v>
      </c>
      <c r="C22" s="21">
        <v>1</v>
      </c>
      <c r="D22" s="2"/>
      <c r="E22" s="2"/>
    </row>
    <row r="23" spans="1:5" ht="12.75">
      <c r="A23" s="13"/>
      <c r="B23" s="14" t="s">
        <v>5</v>
      </c>
      <c r="C23" s="15"/>
      <c r="D23" s="75"/>
      <c r="E23" s="16"/>
    </row>
    <row r="24" spans="1:5" ht="12.75">
      <c r="A24" s="17">
        <v>21</v>
      </c>
      <c r="B24" s="18" t="s">
        <v>30</v>
      </c>
      <c r="C24" s="18">
        <v>3</v>
      </c>
      <c r="D24" s="73" t="s">
        <v>35</v>
      </c>
      <c r="E24" s="7">
        <v>0</v>
      </c>
    </row>
    <row r="25" spans="1:5" ht="12.75">
      <c r="A25" s="17">
        <v>22</v>
      </c>
      <c r="B25" s="18" t="s">
        <v>31</v>
      </c>
      <c r="C25" s="18">
        <v>4</v>
      </c>
      <c r="D25" s="73" t="s">
        <v>35</v>
      </c>
      <c r="E25" s="7">
        <v>2</v>
      </c>
    </row>
    <row r="26" spans="1:5" ht="12.75">
      <c r="A26" s="19">
        <v>23</v>
      </c>
      <c r="B26" s="20" t="s">
        <v>32</v>
      </c>
      <c r="C26" s="20">
        <v>3</v>
      </c>
      <c r="D26" s="74" t="s">
        <v>35</v>
      </c>
      <c r="E26" s="21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zoomScale="90" zoomScaleNormal="9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8" sqref="A38"/>
    </sheetView>
  </sheetViews>
  <sheetFormatPr defaultColWidth="9.140625" defaultRowHeight="12.75"/>
  <cols>
    <col min="1" max="1" width="15.7109375" style="0" customWidth="1"/>
    <col min="2" max="2" width="30.7109375" style="0" customWidth="1"/>
    <col min="3" max="3" width="2.7109375" style="0" customWidth="1"/>
    <col min="4" max="4" width="1.1484375" style="0" customWidth="1"/>
    <col min="5" max="6" width="2.7109375" style="0" customWidth="1"/>
    <col min="7" max="7" width="1.1484375" style="0" customWidth="1"/>
    <col min="8" max="9" width="2.7109375" style="0" customWidth="1"/>
    <col min="10" max="10" width="1.1484375" style="0" customWidth="1"/>
    <col min="11" max="11" width="2.7109375" style="0" customWidth="1"/>
    <col min="12" max="16" width="3.7109375" style="0" customWidth="1"/>
    <col min="17" max="17" width="2.7109375" style="0" customWidth="1"/>
    <col min="18" max="18" width="1.1484375" style="0" customWidth="1"/>
    <col min="19" max="20" width="2.7109375" style="0" customWidth="1"/>
    <col min="21" max="21" width="1.1484375" style="0" customWidth="1"/>
    <col min="22" max="23" width="2.7109375" style="0" customWidth="1"/>
    <col min="24" max="24" width="1.1484375" style="0" customWidth="1"/>
    <col min="25" max="25" width="2.7109375" style="0" customWidth="1"/>
    <col min="26" max="30" width="3.7109375" style="0" customWidth="1"/>
    <col min="31" max="31" width="2.7109375" style="0" customWidth="1"/>
    <col min="32" max="32" width="1.1484375" style="0" customWidth="1"/>
    <col min="33" max="34" width="2.7109375" style="0" customWidth="1"/>
    <col min="35" max="35" width="1.1484375" style="0" customWidth="1"/>
    <col min="36" max="37" width="2.7109375" style="0" customWidth="1"/>
    <col min="38" max="38" width="1.1484375" style="0" customWidth="1"/>
    <col min="39" max="39" width="2.7109375" style="0" customWidth="1"/>
  </cols>
  <sheetData>
    <row r="1" spans="1:39" ht="12.75">
      <c r="A1" s="13"/>
      <c r="B1" s="15"/>
      <c r="C1" s="84">
        <v>1</v>
      </c>
      <c r="D1" s="85"/>
      <c r="E1" s="86"/>
      <c r="F1" s="84">
        <v>2</v>
      </c>
      <c r="G1" s="85"/>
      <c r="H1" s="86"/>
      <c r="I1" s="84">
        <v>3</v>
      </c>
      <c r="J1" s="85"/>
      <c r="K1" s="86"/>
      <c r="L1" s="9">
        <v>4</v>
      </c>
      <c r="M1" s="9">
        <v>5</v>
      </c>
      <c r="N1" s="9">
        <v>6</v>
      </c>
      <c r="O1" s="9">
        <v>7</v>
      </c>
      <c r="P1" s="9">
        <v>8</v>
      </c>
      <c r="Q1" s="84">
        <v>9</v>
      </c>
      <c r="R1" s="85"/>
      <c r="S1" s="86"/>
      <c r="T1" s="84">
        <v>10</v>
      </c>
      <c r="U1" s="85"/>
      <c r="V1" s="86"/>
      <c r="W1" s="84">
        <v>11</v>
      </c>
      <c r="X1" s="85"/>
      <c r="Y1" s="86"/>
      <c r="Z1" s="9">
        <v>12</v>
      </c>
      <c r="AA1" s="9">
        <v>13</v>
      </c>
      <c r="AB1" s="9">
        <v>14</v>
      </c>
      <c r="AC1" s="9">
        <v>15</v>
      </c>
      <c r="AD1" s="9">
        <v>16</v>
      </c>
      <c r="AE1" s="84">
        <v>17</v>
      </c>
      <c r="AF1" s="85"/>
      <c r="AG1" s="86"/>
      <c r="AH1" s="84">
        <v>18</v>
      </c>
      <c r="AI1" s="85"/>
      <c r="AJ1" s="86"/>
      <c r="AK1" s="84">
        <v>19</v>
      </c>
      <c r="AL1" s="85"/>
      <c r="AM1" s="86"/>
    </row>
    <row r="2" spans="1:39" ht="12.75">
      <c r="A2" s="25" t="s">
        <v>6</v>
      </c>
      <c r="B2" s="26" t="s">
        <v>7</v>
      </c>
      <c r="C2" s="6">
        <f>IF(Трасса!$C$4&lt;&gt;"",Трасса!$C$4,"")</f>
        <v>0</v>
      </c>
      <c r="D2" s="5" t="s">
        <v>35</v>
      </c>
      <c r="E2" s="7">
        <f>IF(Трасса!$E$4&lt;&gt;"",Трасса!$E$4,"")</f>
        <v>0</v>
      </c>
      <c r="F2" s="6">
        <f>IF(Трасса!$C$5&lt;&gt;"",Трасса!$C$5,"")</f>
        <v>0</v>
      </c>
      <c r="G2" s="5" t="s">
        <v>35</v>
      </c>
      <c r="H2" s="7">
        <f>IF(Трасса!$E$5&lt;&gt;"",Трасса!$E$5,"")</f>
        <v>1</v>
      </c>
      <c r="I2" s="6">
        <f>IF(Трасса!$C$6&lt;&gt;"",Трасса!$C$6,"")</f>
        <v>1</v>
      </c>
      <c r="J2" s="5" t="s">
        <v>35</v>
      </c>
      <c r="K2" s="7">
        <f>IF(Трасса!$E$6&lt;&gt;"",Трасса!$E$6,"")</f>
        <v>4</v>
      </c>
      <c r="L2" s="6">
        <f>IF(Трасса!$C$8&lt;&gt;"",Трасса!$C$8,"")</f>
        <v>2</v>
      </c>
      <c r="M2" s="18">
        <f>IF(Трасса!$C$9&lt;&gt;"",Трасса!$C$9,"")</f>
        <v>1</v>
      </c>
      <c r="N2" s="18">
        <f>IF(Трасса!$C$10&lt;&gt;"",Трасса!$C$10,"")</f>
        <v>0</v>
      </c>
      <c r="O2" s="18">
        <f>IF(Трасса!$C$11&lt;&gt;"",Трасса!$C$11,"")</f>
        <v>2</v>
      </c>
      <c r="P2" s="7">
        <f>IF(Трасса!$C$12&lt;&gt;"",Трасса!$C$12,"")</f>
        <v>2</v>
      </c>
      <c r="Q2" s="6">
        <f>IF(Трасса!$C$14&lt;&gt;"",Трасса!$C$14,"")</f>
        <v>3</v>
      </c>
      <c r="R2" s="5" t="s">
        <v>35</v>
      </c>
      <c r="S2" s="7">
        <f>IF(Трасса!$E$14&lt;&gt;"",Трасса!$E$14,"")</f>
        <v>2</v>
      </c>
      <c r="T2" s="6">
        <f>IF(Трасса!$C$15&lt;&gt;"",Трасса!$C$15,"")</f>
        <v>0</v>
      </c>
      <c r="U2" s="5" t="s">
        <v>35</v>
      </c>
      <c r="V2" s="7">
        <f>IF(Трасса!$E$15&lt;&gt;"",Трасса!$E$15,"")</f>
        <v>0</v>
      </c>
      <c r="W2" s="6">
        <f>IF(Трасса!$C$16&lt;&gt;"",Трасса!$C$16,"")</f>
        <v>3</v>
      </c>
      <c r="X2" s="5" t="s">
        <v>35</v>
      </c>
      <c r="Y2" s="7">
        <f>IF(Трасса!$E$16&lt;&gt;"",Трасса!$E$16,"")</f>
        <v>1</v>
      </c>
      <c r="Z2" s="6">
        <f>IF(Трасса!$C$18&lt;&gt;"",Трасса!$C$18,"")</f>
        <v>1</v>
      </c>
      <c r="AA2" s="18">
        <f>IF(Трасса!$C$19&lt;&gt;"",Трасса!$C$19,"")</f>
        <v>2</v>
      </c>
      <c r="AB2" s="18">
        <f>IF(Трасса!$C$20&lt;&gt;"",Трасса!$C$20,"")</f>
        <v>0</v>
      </c>
      <c r="AC2" s="18">
        <f>IF(Трасса!$C$21&lt;&gt;"",Трасса!$C$21,"")</f>
        <v>2</v>
      </c>
      <c r="AD2" s="7">
        <f>IF(Трасса!$C$22&lt;&gt;"",Трасса!$C$22,"")</f>
        <v>1</v>
      </c>
      <c r="AE2" s="6">
        <f>IF(Трасса!$C$24&lt;&gt;"",Трасса!$C$24,"")</f>
        <v>3</v>
      </c>
      <c r="AF2" s="5" t="s">
        <v>35</v>
      </c>
      <c r="AG2" s="7">
        <f>IF(Трасса!$E$24&lt;&gt;"",Трасса!$E$24,"")</f>
        <v>0</v>
      </c>
      <c r="AH2" s="6">
        <f>IF(Трасса!$C$25&lt;&gt;"",Трасса!$C$25,"")</f>
        <v>4</v>
      </c>
      <c r="AI2" s="5" t="s">
        <v>35</v>
      </c>
      <c r="AJ2" s="7">
        <f>IF(Трасса!$E$25&lt;&gt;"",Трасса!$E$25,"")</f>
        <v>2</v>
      </c>
      <c r="AK2" s="6">
        <f>IF(Трасса!$C$26&lt;&gt;"",Трасса!$C$26,"")</f>
        <v>3</v>
      </c>
      <c r="AL2" s="5" t="s">
        <v>35</v>
      </c>
      <c r="AM2" s="7">
        <f>IF(Трасса!$E$26&lt;&gt;"",Трасса!$E$26,"")</f>
        <v>2</v>
      </c>
    </row>
    <row r="3" spans="1:39" ht="12.75">
      <c r="A3" s="48" t="s">
        <v>33</v>
      </c>
      <c r="B3" s="63" t="s">
        <v>34</v>
      </c>
      <c r="C3" s="49">
        <v>2</v>
      </c>
      <c r="D3" s="64" t="s">
        <v>35</v>
      </c>
      <c r="E3" s="50">
        <v>0</v>
      </c>
      <c r="F3" s="51">
        <v>1</v>
      </c>
      <c r="G3" s="64" t="s">
        <v>35</v>
      </c>
      <c r="H3" s="50">
        <v>0</v>
      </c>
      <c r="I3" s="51">
        <v>2</v>
      </c>
      <c r="J3" s="64" t="s">
        <v>35</v>
      </c>
      <c r="K3" s="52">
        <v>0</v>
      </c>
      <c r="L3" s="49">
        <v>2</v>
      </c>
      <c r="M3" s="51">
        <v>1</v>
      </c>
      <c r="N3" s="53">
        <v>2</v>
      </c>
      <c r="O3" s="53">
        <v>1</v>
      </c>
      <c r="P3" s="54">
        <v>2</v>
      </c>
      <c r="Q3" s="49">
        <v>2</v>
      </c>
      <c r="R3" s="64" t="s">
        <v>35</v>
      </c>
      <c r="S3" s="50">
        <v>0</v>
      </c>
      <c r="T3" s="51">
        <v>1</v>
      </c>
      <c r="U3" s="64" t="s">
        <v>35</v>
      </c>
      <c r="V3" s="50">
        <v>1</v>
      </c>
      <c r="W3" s="51">
        <v>2</v>
      </c>
      <c r="X3" s="64" t="s">
        <v>35</v>
      </c>
      <c r="Y3" s="52">
        <v>1</v>
      </c>
      <c r="Z3" s="49">
        <v>2</v>
      </c>
      <c r="AA3" s="51">
        <v>2</v>
      </c>
      <c r="AB3" s="53">
        <v>1</v>
      </c>
      <c r="AC3" s="53">
        <v>2</v>
      </c>
      <c r="AD3" s="54">
        <v>2</v>
      </c>
      <c r="AE3" s="49">
        <v>2</v>
      </c>
      <c r="AF3" s="64" t="s">
        <v>35</v>
      </c>
      <c r="AG3" s="50">
        <v>1</v>
      </c>
      <c r="AH3" s="51">
        <v>1</v>
      </c>
      <c r="AI3" s="64" t="s">
        <v>35</v>
      </c>
      <c r="AJ3" s="50">
        <v>1</v>
      </c>
      <c r="AK3" s="51">
        <v>1</v>
      </c>
      <c r="AL3" s="64" t="s">
        <v>35</v>
      </c>
      <c r="AM3" s="52">
        <v>2</v>
      </c>
    </row>
    <row r="4" spans="1:39" ht="12.75">
      <c r="A4" s="41" t="s">
        <v>36</v>
      </c>
      <c r="B4" s="66" t="s">
        <v>37</v>
      </c>
      <c r="C4" s="42">
        <v>2</v>
      </c>
      <c r="D4" s="65" t="s">
        <v>35</v>
      </c>
      <c r="E4" s="43">
        <v>1</v>
      </c>
      <c r="F4" s="44">
        <v>1</v>
      </c>
      <c r="G4" s="65" t="s">
        <v>35</v>
      </c>
      <c r="H4" s="43">
        <v>1</v>
      </c>
      <c r="I4" s="44">
        <v>2</v>
      </c>
      <c r="J4" s="65" t="s">
        <v>35</v>
      </c>
      <c r="K4" s="45">
        <v>0</v>
      </c>
      <c r="L4" s="42">
        <v>2</v>
      </c>
      <c r="M4" s="44">
        <v>1</v>
      </c>
      <c r="N4" s="46">
        <v>2</v>
      </c>
      <c r="O4" s="46">
        <v>1</v>
      </c>
      <c r="P4" s="47">
        <v>2</v>
      </c>
      <c r="Q4" s="42">
        <v>1</v>
      </c>
      <c r="R4" s="65" t="s">
        <v>35</v>
      </c>
      <c r="S4" s="43">
        <v>0</v>
      </c>
      <c r="T4" s="44">
        <v>1</v>
      </c>
      <c r="U4" s="65" t="s">
        <v>35</v>
      </c>
      <c r="V4" s="43">
        <v>1</v>
      </c>
      <c r="W4" s="44">
        <v>2</v>
      </c>
      <c r="X4" s="65" t="s">
        <v>35</v>
      </c>
      <c r="Y4" s="45">
        <v>1</v>
      </c>
      <c r="Z4" s="42">
        <v>2</v>
      </c>
      <c r="AA4" s="44">
        <v>2</v>
      </c>
      <c r="AB4" s="46">
        <v>1</v>
      </c>
      <c r="AC4" s="46">
        <v>2</v>
      </c>
      <c r="AD4" s="47">
        <v>2</v>
      </c>
      <c r="AE4" s="42">
        <v>1</v>
      </c>
      <c r="AF4" s="65" t="s">
        <v>35</v>
      </c>
      <c r="AG4" s="43">
        <v>0</v>
      </c>
      <c r="AH4" s="44">
        <v>1</v>
      </c>
      <c r="AI4" s="65" t="s">
        <v>35</v>
      </c>
      <c r="AJ4" s="43">
        <v>1</v>
      </c>
      <c r="AK4" s="44">
        <v>1</v>
      </c>
      <c r="AL4" s="65" t="s">
        <v>35</v>
      </c>
      <c r="AM4" s="45">
        <v>2</v>
      </c>
    </row>
    <row r="5" spans="1:39" ht="12.75">
      <c r="A5" s="27" t="s">
        <v>38</v>
      </c>
      <c r="B5" s="8" t="s">
        <v>39</v>
      </c>
      <c r="C5" s="29">
        <v>2</v>
      </c>
      <c r="D5" s="3" t="s">
        <v>35</v>
      </c>
      <c r="E5" s="4">
        <v>1</v>
      </c>
      <c r="F5" s="8">
        <v>1</v>
      </c>
      <c r="G5" s="3" t="s">
        <v>35</v>
      </c>
      <c r="H5" s="4">
        <v>1</v>
      </c>
      <c r="I5" s="8">
        <v>2</v>
      </c>
      <c r="J5" s="3" t="s">
        <v>35</v>
      </c>
      <c r="K5" s="30">
        <v>0</v>
      </c>
      <c r="L5" s="29">
        <v>2</v>
      </c>
      <c r="M5" s="8">
        <v>1</v>
      </c>
      <c r="N5" s="10">
        <v>1</v>
      </c>
      <c r="O5" s="10">
        <v>1</v>
      </c>
      <c r="P5" s="31">
        <v>2</v>
      </c>
      <c r="Q5" s="29">
        <v>2</v>
      </c>
      <c r="R5" s="3" t="s">
        <v>35</v>
      </c>
      <c r="S5" s="4">
        <v>0</v>
      </c>
      <c r="T5" s="8">
        <v>0</v>
      </c>
      <c r="U5" s="3" t="s">
        <v>35</v>
      </c>
      <c r="V5" s="4">
        <v>1</v>
      </c>
      <c r="W5" s="8">
        <v>1</v>
      </c>
      <c r="X5" s="3" t="s">
        <v>35</v>
      </c>
      <c r="Y5" s="30">
        <v>1</v>
      </c>
      <c r="Z5" s="29">
        <v>0</v>
      </c>
      <c r="AA5" s="8">
        <v>2</v>
      </c>
      <c r="AB5" s="10">
        <v>2</v>
      </c>
      <c r="AC5" s="10">
        <v>1</v>
      </c>
      <c r="AD5" s="31">
        <v>2</v>
      </c>
      <c r="AE5" s="29">
        <v>2</v>
      </c>
      <c r="AF5" s="3" t="s">
        <v>35</v>
      </c>
      <c r="AG5" s="4">
        <v>1</v>
      </c>
      <c r="AH5" s="8">
        <v>1</v>
      </c>
      <c r="AI5" s="3" t="s">
        <v>35</v>
      </c>
      <c r="AJ5" s="4">
        <v>0</v>
      </c>
      <c r="AK5" s="8">
        <v>1</v>
      </c>
      <c r="AL5" s="3" t="s">
        <v>35</v>
      </c>
      <c r="AM5" s="30">
        <v>2</v>
      </c>
    </row>
    <row r="6" spans="1:39" ht="12.75">
      <c r="A6" s="41" t="s">
        <v>40</v>
      </c>
      <c r="B6" s="66" t="s">
        <v>43</v>
      </c>
      <c r="C6" s="42">
        <v>2</v>
      </c>
      <c r="D6" s="65" t="s">
        <v>35</v>
      </c>
      <c r="E6" s="43">
        <v>0</v>
      </c>
      <c r="F6" s="44">
        <v>1</v>
      </c>
      <c r="G6" s="65" t="s">
        <v>35</v>
      </c>
      <c r="H6" s="43">
        <v>0</v>
      </c>
      <c r="I6" s="44">
        <v>2</v>
      </c>
      <c r="J6" s="65" t="s">
        <v>35</v>
      </c>
      <c r="K6" s="45">
        <v>0</v>
      </c>
      <c r="L6" s="42">
        <v>2</v>
      </c>
      <c r="M6" s="44">
        <v>1</v>
      </c>
      <c r="N6" s="46">
        <v>1</v>
      </c>
      <c r="O6" s="46">
        <v>1</v>
      </c>
      <c r="P6" s="47">
        <v>2</v>
      </c>
      <c r="Q6" s="42">
        <v>2</v>
      </c>
      <c r="R6" s="65" t="s">
        <v>35</v>
      </c>
      <c r="S6" s="43">
        <v>0</v>
      </c>
      <c r="T6" s="44">
        <v>1</v>
      </c>
      <c r="U6" s="65" t="s">
        <v>35</v>
      </c>
      <c r="V6" s="43">
        <v>0</v>
      </c>
      <c r="W6" s="44">
        <v>2</v>
      </c>
      <c r="X6" s="65" t="s">
        <v>35</v>
      </c>
      <c r="Y6" s="45">
        <v>1</v>
      </c>
      <c r="Z6" s="42">
        <v>2</v>
      </c>
      <c r="AA6" s="44">
        <v>1</v>
      </c>
      <c r="AB6" s="46">
        <v>1</v>
      </c>
      <c r="AC6" s="46">
        <v>1</v>
      </c>
      <c r="AD6" s="47">
        <v>2</v>
      </c>
      <c r="AE6" s="42">
        <v>2</v>
      </c>
      <c r="AF6" s="65" t="s">
        <v>35</v>
      </c>
      <c r="AG6" s="43">
        <v>0</v>
      </c>
      <c r="AH6" s="44">
        <v>2</v>
      </c>
      <c r="AI6" s="65" t="s">
        <v>35</v>
      </c>
      <c r="AJ6" s="43">
        <v>1</v>
      </c>
      <c r="AK6" s="44">
        <v>0</v>
      </c>
      <c r="AL6" s="65" t="s">
        <v>35</v>
      </c>
      <c r="AM6" s="45">
        <v>1</v>
      </c>
    </row>
    <row r="7" spans="1:39" ht="12.75">
      <c r="A7" s="48" t="s">
        <v>41</v>
      </c>
      <c r="B7" s="63" t="s">
        <v>44</v>
      </c>
      <c r="C7" s="49">
        <v>2</v>
      </c>
      <c r="D7" s="64" t="s">
        <v>35</v>
      </c>
      <c r="E7" s="50">
        <v>1</v>
      </c>
      <c r="F7" s="51">
        <v>1</v>
      </c>
      <c r="G7" s="64" t="s">
        <v>35</v>
      </c>
      <c r="H7" s="50">
        <v>1</v>
      </c>
      <c r="I7" s="51">
        <v>2</v>
      </c>
      <c r="J7" s="64" t="s">
        <v>35</v>
      </c>
      <c r="K7" s="52">
        <v>1</v>
      </c>
      <c r="L7" s="49">
        <v>2</v>
      </c>
      <c r="M7" s="51">
        <v>1</v>
      </c>
      <c r="N7" s="53">
        <v>2</v>
      </c>
      <c r="O7" s="53">
        <v>1</v>
      </c>
      <c r="P7" s="54">
        <v>2</v>
      </c>
      <c r="Q7" s="49">
        <v>1</v>
      </c>
      <c r="R7" s="64" t="s">
        <v>35</v>
      </c>
      <c r="S7" s="50">
        <v>0</v>
      </c>
      <c r="T7" s="51">
        <v>0</v>
      </c>
      <c r="U7" s="64" t="s">
        <v>35</v>
      </c>
      <c r="V7" s="50">
        <v>1</v>
      </c>
      <c r="W7" s="51">
        <v>1</v>
      </c>
      <c r="X7" s="64" t="s">
        <v>35</v>
      </c>
      <c r="Y7" s="52">
        <v>0</v>
      </c>
      <c r="Z7" s="49">
        <v>2</v>
      </c>
      <c r="AA7" s="51">
        <v>2</v>
      </c>
      <c r="AB7" s="53">
        <v>1</v>
      </c>
      <c r="AC7" s="53">
        <v>2</v>
      </c>
      <c r="AD7" s="54">
        <v>2</v>
      </c>
      <c r="AE7" s="49">
        <v>1</v>
      </c>
      <c r="AF7" s="64" t="s">
        <v>35</v>
      </c>
      <c r="AG7" s="50">
        <v>0</v>
      </c>
      <c r="AH7" s="51">
        <v>1</v>
      </c>
      <c r="AI7" s="64" t="s">
        <v>35</v>
      </c>
      <c r="AJ7" s="50">
        <v>0</v>
      </c>
      <c r="AK7" s="51">
        <v>1</v>
      </c>
      <c r="AL7" s="64" t="s">
        <v>35</v>
      </c>
      <c r="AM7" s="52">
        <v>2</v>
      </c>
    </row>
    <row r="8" spans="1:39" ht="12.75">
      <c r="A8" s="41" t="s">
        <v>42</v>
      </c>
      <c r="B8" s="66" t="s">
        <v>44</v>
      </c>
      <c r="C8" s="42">
        <v>1</v>
      </c>
      <c r="D8" s="65" t="s">
        <v>35</v>
      </c>
      <c r="E8" s="43">
        <v>1</v>
      </c>
      <c r="F8" s="44">
        <v>1</v>
      </c>
      <c r="G8" s="65" t="s">
        <v>35</v>
      </c>
      <c r="H8" s="43">
        <v>0</v>
      </c>
      <c r="I8" s="44">
        <v>2</v>
      </c>
      <c r="J8" s="65" t="s">
        <v>35</v>
      </c>
      <c r="K8" s="45">
        <v>1</v>
      </c>
      <c r="L8" s="42">
        <v>0</v>
      </c>
      <c r="M8" s="44">
        <v>1</v>
      </c>
      <c r="N8" s="46">
        <v>2</v>
      </c>
      <c r="O8" s="46">
        <v>1</v>
      </c>
      <c r="P8" s="47">
        <v>2</v>
      </c>
      <c r="Q8" s="42">
        <v>2</v>
      </c>
      <c r="R8" s="65" t="s">
        <v>35</v>
      </c>
      <c r="S8" s="43">
        <v>1</v>
      </c>
      <c r="T8" s="44">
        <v>1</v>
      </c>
      <c r="U8" s="65" t="s">
        <v>35</v>
      </c>
      <c r="V8" s="43">
        <v>1</v>
      </c>
      <c r="W8" s="44">
        <v>1</v>
      </c>
      <c r="X8" s="65" t="s">
        <v>35</v>
      </c>
      <c r="Y8" s="45">
        <v>1</v>
      </c>
      <c r="Z8" s="42">
        <v>0</v>
      </c>
      <c r="AA8" s="44">
        <v>2</v>
      </c>
      <c r="AB8" s="46">
        <v>1</v>
      </c>
      <c r="AC8" s="46">
        <v>2</v>
      </c>
      <c r="AD8" s="47">
        <v>2</v>
      </c>
      <c r="AE8" s="42">
        <v>1</v>
      </c>
      <c r="AF8" s="65" t="s">
        <v>35</v>
      </c>
      <c r="AG8" s="43">
        <v>0</v>
      </c>
      <c r="AH8" s="44">
        <v>1</v>
      </c>
      <c r="AI8" s="65" t="s">
        <v>35</v>
      </c>
      <c r="AJ8" s="43">
        <v>0</v>
      </c>
      <c r="AK8" s="44">
        <v>1</v>
      </c>
      <c r="AL8" s="65" t="s">
        <v>35</v>
      </c>
      <c r="AM8" s="45">
        <v>2</v>
      </c>
    </row>
    <row r="9" spans="1:39" ht="12.75">
      <c r="A9" s="48" t="s">
        <v>45</v>
      </c>
      <c r="B9" s="63" t="s">
        <v>47</v>
      </c>
      <c r="C9" s="49">
        <v>2</v>
      </c>
      <c r="D9" s="64" t="s">
        <v>35</v>
      </c>
      <c r="E9" s="50">
        <v>1</v>
      </c>
      <c r="F9" s="51">
        <v>0</v>
      </c>
      <c r="G9" s="64" t="s">
        <v>35</v>
      </c>
      <c r="H9" s="50">
        <v>1</v>
      </c>
      <c r="I9" s="51">
        <v>2</v>
      </c>
      <c r="J9" s="64" t="s">
        <v>35</v>
      </c>
      <c r="K9" s="52">
        <v>1</v>
      </c>
      <c r="L9" s="49">
        <v>2</v>
      </c>
      <c r="M9" s="51">
        <v>1</v>
      </c>
      <c r="N9" s="53">
        <v>1</v>
      </c>
      <c r="O9" s="53">
        <v>0</v>
      </c>
      <c r="P9" s="54">
        <v>2</v>
      </c>
      <c r="Q9" s="49">
        <v>1</v>
      </c>
      <c r="R9" s="64" t="s">
        <v>35</v>
      </c>
      <c r="S9" s="50">
        <v>0</v>
      </c>
      <c r="T9" s="51">
        <v>1</v>
      </c>
      <c r="U9" s="64" t="s">
        <v>35</v>
      </c>
      <c r="V9" s="50">
        <v>2</v>
      </c>
      <c r="W9" s="51">
        <v>2</v>
      </c>
      <c r="X9" s="64" t="s">
        <v>35</v>
      </c>
      <c r="Y9" s="52">
        <v>1</v>
      </c>
      <c r="Z9" s="49">
        <v>2</v>
      </c>
      <c r="AA9" s="51">
        <v>2</v>
      </c>
      <c r="AB9" s="53">
        <v>0</v>
      </c>
      <c r="AC9" s="53">
        <v>1</v>
      </c>
      <c r="AD9" s="54">
        <v>2</v>
      </c>
      <c r="AE9" s="49">
        <v>1</v>
      </c>
      <c r="AF9" s="64" t="s">
        <v>35</v>
      </c>
      <c r="AG9" s="50">
        <v>0</v>
      </c>
      <c r="AH9" s="51">
        <v>2</v>
      </c>
      <c r="AI9" s="64" t="s">
        <v>35</v>
      </c>
      <c r="AJ9" s="50">
        <v>0</v>
      </c>
      <c r="AK9" s="51">
        <v>1</v>
      </c>
      <c r="AL9" s="64" t="s">
        <v>35</v>
      </c>
      <c r="AM9" s="52">
        <v>2</v>
      </c>
    </row>
    <row r="10" spans="1:39" ht="12.75">
      <c r="A10" s="41" t="s">
        <v>46</v>
      </c>
      <c r="B10" s="66" t="s">
        <v>47</v>
      </c>
      <c r="C10" s="42">
        <v>2</v>
      </c>
      <c r="D10" s="65" t="s">
        <v>35</v>
      </c>
      <c r="E10" s="43">
        <v>1</v>
      </c>
      <c r="F10" s="44">
        <v>1</v>
      </c>
      <c r="G10" s="65" t="s">
        <v>35</v>
      </c>
      <c r="H10" s="43">
        <v>0</v>
      </c>
      <c r="I10" s="44">
        <v>2</v>
      </c>
      <c r="J10" s="65" t="s">
        <v>35</v>
      </c>
      <c r="K10" s="45">
        <v>0</v>
      </c>
      <c r="L10" s="42">
        <v>2</v>
      </c>
      <c r="M10" s="44">
        <v>1</v>
      </c>
      <c r="N10" s="46">
        <v>1</v>
      </c>
      <c r="O10" s="46">
        <v>0</v>
      </c>
      <c r="P10" s="47">
        <v>2</v>
      </c>
      <c r="Q10" s="42">
        <v>2</v>
      </c>
      <c r="R10" s="65" t="s">
        <v>35</v>
      </c>
      <c r="S10" s="43">
        <v>1</v>
      </c>
      <c r="T10" s="44">
        <v>1</v>
      </c>
      <c r="U10" s="65" t="s">
        <v>35</v>
      </c>
      <c r="V10" s="43">
        <v>0</v>
      </c>
      <c r="W10" s="44">
        <v>0</v>
      </c>
      <c r="X10" s="65" t="s">
        <v>35</v>
      </c>
      <c r="Y10" s="45">
        <v>0</v>
      </c>
      <c r="Z10" s="42">
        <v>2</v>
      </c>
      <c r="AA10" s="44">
        <v>2</v>
      </c>
      <c r="AB10" s="46">
        <v>1</v>
      </c>
      <c r="AC10" s="46">
        <v>2</v>
      </c>
      <c r="AD10" s="47">
        <v>2</v>
      </c>
      <c r="AE10" s="42">
        <v>1</v>
      </c>
      <c r="AF10" s="65" t="s">
        <v>35</v>
      </c>
      <c r="AG10" s="43">
        <v>0</v>
      </c>
      <c r="AH10" s="44">
        <v>2</v>
      </c>
      <c r="AI10" s="65" t="s">
        <v>35</v>
      </c>
      <c r="AJ10" s="43">
        <v>1</v>
      </c>
      <c r="AK10" s="44">
        <v>1</v>
      </c>
      <c r="AL10" s="65" t="s">
        <v>35</v>
      </c>
      <c r="AM10" s="45">
        <v>3</v>
      </c>
    </row>
    <row r="11" spans="1:39" ht="12.75">
      <c r="A11" s="48" t="s">
        <v>48</v>
      </c>
      <c r="B11" s="63" t="s">
        <v>50</v>
      </c>
      <c r="C11" s="49">
        <v>2</v>
      </c>
      <c r="D11" s="64" t="s">
        <v>35</v>
      </c>
      <c r="E11" s="50">
        <v>1</v>
      </c>
      <c r="F11" s="51">
        <v>1</v>
      </c>
      <c r="G11" s="64" t="s">
        <v>35</v>
      </c>
      <c r="H11" s="50">
        <v>1</v>
      </c>
      <c r="I11" s="51">
        <v>3</v>
      </c>
      <c r="J11" s="64" t="s">
        <v>35</v>
      </c>
      <c r="K11" s="52">
        <v>1</v>
      </c>
      <c r="L11" s="49">
        <v>1</v>
      </c>
      <c r="M11" s="51">
        <v>0</v>
      </c>
      <c r="N11" s="53">
        <v>1</v>
      </c>
      <c r="O11" s="53">
        <v>1</v>
      </c>
      <c r="P11" s="54">
        <v>2</v>
      </c>
      <c r="Q11" s="49">
        <v>1</v>
      </c>
      <c r="R11" s="64" t="s">
        <v>35</v>
      </c>
      <c r="S11" s="50">
        <v>0</v>
      </c>
      <c r="T11" s="51">
        <v>1</v>
      </c>
      <c r="U11" s="64" t="s">
        <v>35</v>
      </c>
      <c r="V11" s="50">
        <v>1</v>
      </c>
      <c r="W11" s="51">
        <v>1</v>
      </c>
      <c r="X11" s="64" t="s">
        <v>35</v>
      </c>
      <c r="Y11" s="52">
        <v>0</v>
      </c>
      <c r="Z11" s="49">
        <v>1</v>
      </c>
      <c r="AA11" s="51">
        <v>0</v>
      </c>
      <c r="AB11" s="53">
        <v>1</v>
      </c>
      <c r="AC11" s="53">
        <v>0</v>
      </c>
      <c r="AD11" s="54">
        <v>2</v>
      </c>
      <c r="AE11" s="49">
        <v>2</v>
      </c>
      <c r="AF11" s="64" t="s">
        <v>35</v>
      </c>
      <c r="AG11" s="50">
        <v>0</v>
      </c>
      <c r="AH11" s="51">
        <v>1</v>
      </c>
      <c r="AI11" s="64" t="s">
        <v>35</v>
      </c>
      <c r="AJ11" s="50">
        <v>1</v>
      </c>
      <c r="AK11" s="51">
        <v>1</v>
      </c>
      <c r="AL11" s="64" t="s">
        <v>35</v>
      </c>
      <c r="AM11" s="52">
        <v>2</v>
      </c>
    </row>
    <row r="12" spans="1:39" ht="12.75">
      <c r="A12" s="41" t="s">
        <v>49</v>
      </c>
      <c r="B12" s="66" t="s">
        <v>50</v>
      </c>
      <c r="C12" s="42">
        <v>1</v>
      </c>
      <c r="D12" s="65" t="s">
        <v>35</v>
      </c>
      <c r="E12" s="43">
        <v>1</v>
      </c>
      <c r="F12" s="44">
        <v>0</v>
      </c>
      <c r="G12" s="65" t="s">
        <v>35</v>
      </c>
      <c r="H12" s="43">
        <v>1</v>
      </c>
      <c r="I12" s="44">
        <v>1</v>
      </c>
      <c r="J12" s="65" t="s">
        <v>35</v>
      </c>
      <c r="K12" s="45">
        <v>1</v>
      </c>
      <c r="L12" s="42">
        <v>2</v>
      </c>
      <c r="M12" s="44">
        <v>1</v>
      </c>
      <c r="N12" s="46">
        <v>2</v>
      </c>
      <c r="O12" s="46">
        <v>1</v>
      </c>
      <c r="P12" s="47">
        <v>0</v>
      </c>
      <c r="Q12" s="42">
        <v>1</v>
      </c>
      <c r="R12" s="65" t="s">
        <v>35</v>
      </c>
      <c r="S12" s="43">
        <v>1</v>
      </c>
      <c r="T12" s="44">
        <v>0</v>
      </c>
      <c r="U12" s="65" t="s">
        <v>35</v>
      </c>
      <c r="V12" s="43">
        <v>1</v>
      </c>
      <c r="W12" s="44">
        <v>1</v>
      </c>
      <c r="X12" s="65" t="s">
        <v>35</v>
      </c>
      <c r="Y12" s="45">
        <v>1</v>
      </c>
      <c r="Z12" s="42">
        <v>2</v>
      </c>
      <c r="AA12" s="44">
        <v>2</v>
      </c>
      <c r="AB12" s="46">
        <v>2</v>
      </c>
      <c r="AC12" s="46">
        <v>0</v>
      </c>
      <c r="AD12" s="47">
        <v>2</v>
      </c>
      <c r="AE12" s="42">
        <v>1</v>
      </c>
      <c r="AF12" s="65" t="s">
        <v>35</v>
      </c>
      <c r="AG12" s="43">
        <v>0</v>
      </c>
      <c r="AH12" s="44">
        <v>1</v>
      </c>
      <c r="AI12" s="65" t="s">
        <v>35</v>
      </c>
      <c r="AJ12" s="43">
        <v>2</v>
      </c>
      <c r="AK12" s="44">
        <v>1</v>
      </c>
      <c r="AL12" s="65" t="s">
        <v>35</v>
      </c>
      <c r="AM12" s="45">
        <v>1</v>
      </c>
    </row>
    <row r="13" spans="1:39" ht="12.75">
      <c r="A13" s="48" t="s">
        <v>51</v>
      </c>
      <c r="B13" s="63" t="s">
        <v>52</v>
      </c>
      <c r="C13" s="49">
        <v>2</v>
      </c>
      <c r="D13" s="64" t="s">
        <v>35</v>
      </c>
      <c r="E13" s="50">
        <v>1</v>
      </c>
      <c r="F13" s="51">
        <v>1</v>
      </c>
      <c r="G13" s="64" t="s">
        <v>35</v>
      </c>
      <c r="H13" s="50">
        <v>0</v>
      </c>
      <c r="I13" s="51">
        <v>2</v>
      </c>
      <c r="J13" s="64" t="s">
        <v>35</v>
      </c>
      <c r="K13" s="52">
        <v>1</v>
      </c>
      <c r="L13" s="49">
        <v>2</v>
      </c>
      <c r="M13" s="51">
        <v>1</v>
      </c>
      <c r="N13" s="53">
        <v>2</v>
      </c>
      <c r="O13" s="53">
        <v>1</v>
      </c>
      <c r="P13" s="54">
        <v>0</v>
      </c>
      <c r="Q13" s="49">
        <v>1</v>
      </c>
      <c r="R13" s="64" t="s">
        <v>35</v>
      </c>
      <c r="S13" s="50">
        <v>0</v>
      </c>
      <c r="T13" s="51">
        <v>0</v>
      </c>
      <c r="U13" s="64" t="s">
        <v>35</v>
      </c>
      <c r="V13" s="50">
        <v>1</v>
      </c>
      <c r="W13" s="51">
        <v>1</v>
      </c>
      <c r="X13" s="64" t="s">
        <v>35</v>
      </c>
      <c r="Y13" s="52">
        <v>1</v>
      </c>
      <c r="Z13" s="49">
        <v>1</v>
      </c>
      <c r="AA13" s="51">
        <v>0</v>
      </c>
      <c r="AB13" s="53">
        <v>1</v>
      </c>
      <c r="AC13" s="53">
        <v>1</v>
      </c>
      <c r="AD13" s="54">
        <v>2</v>
      </c>
      <c r="AE13" s="49">
        <v>2</v>
      </c>
      <c r="AF13" s="64" t="s">
        <v>35</v>
      </c>
      <c r="AG13" s="50">
        <v>1</v>
      </c>
      <c r="AH13" s="51">
        <v>2</v>
      </c>
      <c r="AI13" s="64" t="s">
        <v>35</v>
      </c>
      <c r="AJ13" s="50">
        <v>0</v>
      </c>
      <c r="AK13" s="51">
        <v>1</v>
      </c>
      <c r="AL13" s="64" t="s">
        <v>35</v>
      </c>
      <c r="AM13" s="52">
        <v>1</v>
      </c>
    </row>
    <row r="14" spans="1:39" ht="12.75">
      <c r="A14" s="41" t="s">
        <v>56</v>
      </c>
      <c r="B14" s="67" t="s">
        <v>57</v>
      </c>
      <c r="C14" s="42">
        <v>1</v>
      </c>
      <c r="D14" s="65" t="s">
        <v>35</v>
      </c>
      <c r="E14" s="43">
        <v>1</v>
      </c>
      <c r="F14" s="44">
        <v>1</v>
      </c>
      <c r="G14" s="65" t="s">
        <v>35</v>
      </c>
      <c r="H14" s="43">
        <v>1</v>
      </c>
      <c r="I14" s="44">
        <v>2</v>
      </c>
      <c r="J14" s="65" t="s">
        <v>35</v>
      </c>
      <c r="K14" s="45">
        <v>0</v>
      </c>
      <c r="L14" s="42">
        <v>2</v>
      </c>
      <c r="M14" s="44">
        <v>1</v>
      </c>
      <c r="N14" s="46">
        <v>2</v>
      </c>
      <c r="O14" s="46">
        <v>0</v>
      </c>
      <c r="P14" s="47">
        <v>2</v>
      </c>
      <c r="Q14" s="42">
        <v>1</v>
      </c>
      <c r="R14" s="65" t="s">
        <v>35</v>
      </c>
      <c r="S14" s="43">
        <v>0</v>
      </c>
      <c r="T14" s="44">
        <v>1</v>
      </c>
      <c r="U14" s="65" t="s">
        <v>35</v>
      </c>
      <c r="V14" s="43">
        <v>0</v>
      </c>
      <c r="W14" s="44">
        <v>1</v>
      </c>
      <c r="X14" s="65" t="s">
        <v>35</v>
      </c>
      <c r="Y14" s="45">
        <v>2</v>
      </c>
      <c r="Z14" s="42">
        <v>0</v>
      </c>
      <c r="AA14" s="44">
        <v>2</v>
      </c>
      <c r="AB14" s="46">
        <v>1</v>
      </c>
      <c r="AC14" s="46">
        <v>2</v>
      </c>
      <c r="AD14" s="47">
        <v>0</v>
      </c>
      <c r="AE14" s="42">
        <v>1</v>
      </c>
      <c r="AF14" s="65" t="s">
        <v>35</v>
      </c>
      <c r="AG14" s="43">
        <v>0</v>
      </c>
      <c r="AH14" s="44">
        <v>1</v>
      </c>
      <c r="AI14" s="65" t="s">
        <v>35</v>
      </c>
      <c r="AJ14" s="43">
        <v>1</v>
      </c>
      <c r="AK14" s="44">
        <v>1</v>
      </c>
      <c r="AL14" s="65" t="s">
        <v>35</v>
      </c>
      <c r="AM14" s="45">
        <v>2</v>
      </c>
    </row>
    <row r="15" spans="1:39" ht="12.75">
      <c r="A15" s="48" t="s">
        <v>58</v>
      </c>
      <c r="B15" s="68" t="s">
        <v>57</v>
      </c>
      <c r="C15" s="49">
        <v>1</v>
      </c>
      <c r="D15" s="64" t="s">
        <v>35</v>
      </c>
      <c r="E15" s="50">
        <v>2</v>
      </c>
      <c r="F15" s="51">
        <v>1</v>
      </c>
      <c r="G15" s="64" t="s">
        <v>35</v>
      </c>
      <c r="H15" s="50">
        <v>1</v>
      </c>
      <c r="I15" s="51">
        <v>2</v>
      </c>
      <c r="J15" s="64" t="s">
        <v>35</v>
      </c>
      <c r="K15" s="52">
        <v>0</v>
      </c>
      <c r="L15" s="49">
        <v>2</v>
      </c>
      <c r="M15" s="51">
        <v>1</v>
      </c>
      <c r="N15" s="53">
        <v>1</v>
      </c>
      <c r="O15" s="53">
        <v>0</v>
      </c>
      <c r="P15" s="54">
        <v>2</v>
      </c>
      <c r="Q15" s="49">
        <v>1</v>
      </c>
      <c r="R15" s="64" t="s">
        <v>35</v>
      </c>
      <c r="S15" s="50">
        <v>0</v>
      </c>
      <c r="T15" s="51">
        <v>0</v>
      </c>
      <c r="U15" s="64" t="s">
        <v>35</v>
      </c>
      <c r="V15" s="50">
        <v>1</v>
      </c>
      <c r="W15" s="51">
        <v>1</v>
      </c>
      <c r="X15" s="64" t="s">
        <v>35</v>
      </c>
      <c r="Y15" s="52">
        <v>1</v>
      </c>
      <c r="Z15" s="49">
        <v>0</v>
      </c>
      <c r="AA15" s="51">
        <v>2</v>
      </c>
      <c r="AB15" s="53">
        <v>1</v>
      </c>
      <c r="AC15" s="53">
        <v>0</v>
      </c>
      <c r="AD15" s="54">
        <v>2</v>
      </c>
      <c r="AE15" s="49">
        <v>1</v>
      </c>
      <c r="AF15" s="64" t="s">
        <v>35</v>
      </c>
      <c r="AG15" s="50">
        <v>1</v>
      </c>
      <c r="AH15" s="51">
        <v>2</v>
      </c>
      <c r="AI15" s="64" t="s">
        <v>35</v>
      </c>
      <c r="AJ15" s="50">
        <v>1</v>
      </c>
      <c r="AK15" s="51">
        <v>1</v>
      </c>
      <c r="AL15" s="69" t="s">
        <v>35</v>
      </c>
      <c r="AM15" s="52">
        <v>1</v>
      </c>
    </row>
    <row r="16" spans="1:39" ht="12.75">
      <c r="A16" s="41" t="s">
        <v>55</v>
      </c>
      <c r="B16" s="67" t="s">
        <v>59</v>
      </c>
      <c r="C16" s="42">
        <v>2</v>
      </c>
      <c r="D16" s="65" t="s">
        <v>35</v>
      </c>
      <c r="E16" s="43">
        <v>1</v>
      </c>
      <c r="F16" s="44">
        <v>2</v>
      </c>
      <c r="G16" s="65" t="s">
        <v>35</v>
      </c>
      <c r="H16" s="43">
        <v>1</v>
      </c>
      <c r="I16" s="44">
        <v>2</v>
      </c>
      <c r="J16" s="65" t="s">
        <v>35</v>
      </c>
      <c r="K16" s="45">
        <v>0</v>
      </c>
      <c r="L16" s="42">
        <v>0</v>
      </c>
      <c r="M16" s="44">
        <v>1</v>
      </c>
      <c r="N16" s="46">
        <v>2</v>
      </c>
      <c r="O16" s="46">
        <v>1</v>
      </c>
      <c r="P16" s="47">
        <v>2</v>
      </c>
      <c r="Q16" s="42">
        <v>1</v>
      </c>
      <c r="R16" s="65" t="s">
        <v>35</v>
      </c>
      <c r="S16" s="43">
        <v>0</v>
      </c>
      <c r="T16" s="44">
        <v>0</v>
      </c>
      <c r="U16" s="65" t="s">
        <v>35</v>
      </c>
      <c r="V16" s="43">
        <v>1</v>
      </c>
      <c r="W16" s="44">
        <v>1</v>
      </c>
      <c r="X16" s="70" t="s">
        <v>35</v>
      </c>
      <c r="Y16" s="45">
        <v>1</v>
      </c>
      <c r="Z16" s="42">
        <v>2</v>
      </c>
      <c r="AA16" s="44">
        <v>2</v>
      </c>
      <c r="AB16" s="46">
        <v>1</v>
      </c>
      <c r="AC16" s="46">
        <v>2</v>
      </c>
      <c r="AD16" s="47">
        <v>0</v>
      </c>
      <c r="AE16" s="42">
        <v>1</v>
      </c>
      <c r="AF16" s="65" t="s">
        <v>35</v>
      </c>
      <c r="AG16" s="43">
        <v>1</v>
      </c>
      <c r="AH16" s="44">
        <v>1</v>
      </c>
      <c r="AI16" s="65" t="s">
        <v>35</v>
      </c>
      <c r="AJ16" s="43">
        <v>1</v>
      </c>
      <c r="AK16" s="44">
        <v>1</v>
      </c>
      <c r="AL16" s="65" t="s">
        <v>35</v>
      </c>
      <c r="AM16" s="45">
        <v>1</v>
      </c>
    </row>
    <row r="17" spans="1:39" ht="12.75">
      <c r="A17" s="48" t="s">
        <v>60</v>
      </c>
      <c r="B17" s="68" t="s">
        <v>59</v>
      </c>
      <c r="C17" s="49">
        <v>1</v>
      </c>
      <c r="D17" s="64" t="s">
        <v>35</v>
      </c>
      <c r="E17" s="50">
        <v>1</v>
      </c>
      <c r="F17" s="51">
        <v>0</v>
      </c>
      <c r="G17" s="64" t="s">
        <v>35</v>
      </c>
      <c r="H17" s="50">
        <v>1</v>
      </c>
      <c r="I17" s="51">
        <v>1</v>
      </c>
      <c r="J17" s="64" t="s">
        <v>35</v>
      </c>
      <c r="K17" s="52">
        <v>1</v>
      </c>
      <c r="L17" s="49">
        <v>2</v>
      </c>
      <c r="M17" s="51">
        <v>0</v>
      </c>
      <c r="N17" s="53">
        <v>2</v>
      </c>
      <c r="O17" s="53">
        <v>2</v>
      </c>
      <c r="P17" s="54">
        <v>2</v>
      </c>
      <c r="Q17" s="49">
        <v>1</v>
      </c>
      <c r="R17" s="64" t="s">
        <v>35</v>
      </c>
      <c r="S17" s="50">
        <v>0</v>
      </c>
      <c r="T17" s="51">
        <v>1</v>
      </c>
      <c r="U17" s="64" t="s">
        <v>35</v>
      </c>
      <c r="V17" s="50">
        <v>1</v>
      </c>
      <c r="W17" s="51">
        <v>0</v>
      </c>
      <c r="X17" s="64" t="s">
        <v>35</v>
      </c>
      <c r="Y17" s="52">
        <v>1</v>
      </c>
      <c r="Z17" s="49">
        <v>2</v>
      </c>
      <c r="AA17" s="51">
        <v>2</v>
      </c>
      <c r="AB17" s="53">
        <v>1</v>
      </c>
      <c r="AC17" s="53">
        <v>0</v>
      </c>
      <c r="AD17" s="54">
        <v>2</v>
      </c>
      <c r="AE17" s="49">
        <v>1</v>
      </c>
      <c r="AF17" s="64" t="s">
        <v>35</v>
      </c>
      <c r="AG17" s="50">
        <v>1</v>
      </c>
      <c r="AH17" s="51">
        <v>1</v>
      </c>
      <c r="AI17" s="64" t="s">
        <v>35</v>
      </c>
      <c r="AJ17" s="50">
        <v>0</v>
      </c>
      <c r="AK17" s="51">
        <v>0</v>
      </c>
      <c r="AL17" s="64" t="s">
        <v>35</v>
      </c>
      <c r="AM17" s="52">
        <v>1</v>
      </c>
    </row>
    <row r="18" spans="1:39" ht="12.75">
      <c r="A18" s="41" t="s">
        <v>61</v>
      </c>
      <c r="B18" s="67" t="s">
        <v>59</v>
      </c>
      <c r="C18" s="42">
        <v>1</v>
      </c>
      <c r="D18" s="65" t="s">
        <v>35</v>
      </c>
      <c r="E18" s="43">
        <v>1</v>
      </c>
      <c r="F18" s="44">
        <v>1</v>
      </c>
      <c r="G18" s="65" t="s">
        <v>35</v>
      </c>
      <c r="H18" s="43">
        <v>1</v>
      </c>
      <c r="I18" s="44">
        <v>1</v>
      </c>
      <c r="J18" s="65" t="s">
        <v>35</v>
      </c>
      <c r="K18" s="45">
        <v>0</v>
      </c>
      <c r="L18" s="42">
        <v>0</v>
      </c>
      <c r="M18" s="44">
        <v>1</v>
      </c>
      <c r="N18" s="46">
        <v>0</v>
      </c>
      <c r="O18" s="46">
        <v>1</v>
      </c>
      <c r="P18" s="47">
        <v>2</v>
      </c>
      <c r="Q18" s="42">
        <v>1</v>
      </c>
      <c r="R18" s="65" t="s">
        <v>35</v>
      </c>
      <c r="S18" s="43">
        <v>0</v>
      </c>
      <c r="T18" s="44">
        <v>1</v>
      </c>
      <c r="U18" s="65" t="s">
        <v>35</v>
      </c>
      <c r="V18" s="43">
        <v>2</v>
      </c>
      <c r="W18" s="44">
        <v>1</v>
      </c>
      <c r="X18" s="65" t="s">
        <v>35</v>
      </c>
      <c r="Y18" s="45">
        <v>1</v>
      </c>
      <c r="Z18" s="42">
        <v>2</v>
      </c>
      <c r="AA18" s="44">
        <v>2</v>
      </c>
      <c r="AB18" s="46">
        <v>0</v>
      </c>
      <c r="AC18" s="46">
        <v>2</v>
      </c>
      <c r="AD18" s="47">
        <v>2</v>
      </c>
      <c r="AE18" s="42">
        <v>2</v>
      </c>
      <c r="AF18" s="65" t="s">
        <v>35</v>
      </c>
      <c r="AG18" s="43">
        <v>1</v>
      </c>
      <c r="AH18" s="44">
        <v>1</v>
      </c>
      <c r="AI18" s="65" t="s">
        <v>35</v>
      </c>
      <c r="AJ18" s="43">
        <v>0</v>
      </c>
      <c r="AK18" s="44">
        <v>1</v>
      </c>
      <c r="AL18" s="65" t="s">
        <v>35</v>
      </c>
      <c r="AM18" s="45">
        <v>2</v>
      </c>
    </row>
    <row r="19" spans="1:39" ht="12.75">
      <c r="A19" s="48" t="s">
        <v>62</v>
      </c>
      <c r="B19" s="68" t="s">
        <v>54</v>
      </c>
      <c r="C19" s="49">
        <v>1</v>
      </c>
      <c r="D19" s="64" t="s">
        <v>35</v>
      </c>
      <c r="E19" s="50">
        <v>0</v>
      </c>
      <c r="F19" s="51">
        <v>1</v>
      </c>
      <c r="G19" s="64" t="s">
        <v>35</v>
      </c>
      <c r="H19" s="50">
        <v>1</v>
      </c>
      <c r="I19" s="51">
        <v>2</v>
      </c>
      <c r="J19" s="64" t="s">
        <v>35</v>
      </c>
      <c r="K19" s="52">
        <v>1</v>
      </c>
      <c r="L19" s="49">
        <v>0</v>
      </c>
      <c r="M19" s="51">
        <v>1</v>
      </c>
      <c r="N19" s="53">
        <v>1</v>
      </c>
      <c r="O19" s="53">
        <v>1</v>
      </c>
      <c r="P19" s="54">
        <v>2</v>
      </c>
      <c r="Q19" s="49">
        <v>2</v>
      </c>
      <c r="R19" s="64" t="s">
        <v>35</v>
      </c>
      <c r="S19" s="50">
        <v>1</v>
      </c>
      <c r="T19" s="51">
        <v>1</v>
      </c>
      <c r="U19" s="64" t="s">
        <v>35</v>
      </c>
      <c r="V19" s="50">
        <v>2</v>
      </c>
      <c r="W19" s="51">
        <v>1</v>
      </c>
      <c r="X19" s="64" t="s">
        <v>35</v>
      </c>
      <c r="Y19" s="52">
        <v>0</v>
      </c>
      <c r="Z19" s="49">
        <v>0</v>
      </c>
      <c r="AA19" s="51">
        <v>2</v>
      </c>
      <c r="AB19" s="53">
        <v>1</v>
      </c>
      <c r="AC19" s="53">
        <v>1</v>
      </c>
      <c r="AD19" s="54">
        <v>2</v>
      </c>
      <c r="AE19" s="49">
        <v>1</v>
      </c>
      <c r="AF19" s="64" t="s">
        <v>35</v>
      </c>
      <c r="AG19" s="50">
        <v>1</v>
      </c>
      <c r="AH19" s="51">
        <v>1</v>
      </c>
      <c r="AI19" s="64" t="s">
        <v>35</v>
      </c>
      <c r="AJ19" s="50">
        <v>1</v>
      </c>
      <c r="AK19" s="51">
        <v>0</v>
      </c>
      <c r="AL19" s="64" t="s">
        <v>35</v>
      </c>
      <c r="AM19" s="52">
        <v>1</v>
      </c>
    </row>
    <row r="20" spans="1:39" ht="12.75">
      <c r="A20" s="41" t="s">
        <v>53</v>
      </c>
      <c r="B20" s="67" t="s">
        <v>54</v>
      </c>
      <c r="C20" s="42">
        <v>1</v>
      </c>
      <c r="D20" s="65" t="s">
        <v>35</v>
      </c>
      <c r="E20" s="43">
        <v>0</v>
      </c>
      <c r="F20" s="44">
        <v>2</v>
      </c>
      <c r="G20" s="65" t="s">
        <v>35</v>
      </c>
      <c r="H20" s="43">
        <v>1</v>
      </c>
      <c r="I20" s="44">
        <v>2</v>
      </c>
      <c r="J20" s="65" t="s">
        <v>35</v>
      </c>
      <c r="K20" s="45">
        <v>1</v>
      </c>
      <c r="L20" s="42">
        <v>2</v>
      </c>
      <c r="M20" s="44">
        <v>1</v>
      </c>
      <c r="N20" s="46">
        <v>0</v>
      </c>
      <c r="O20" s="46">
        <v>1</v>
      </c>
      <c r="P20" s="47">
        <v>2</v>
      </c>
      <c r="Q20" s="42">
        <v>1</v>
      </c>
      <c r="R20" s="65" t="s">
        <v>35</v>
      </c>
      <c r="S20" s="43">
        <v>0</v>
      </c>
      <c r="T20" s="44">
        <v>0</v>
      </c>
      <c r="U20" s="65" t="s">
        <v>35</v>
      </c>
      <c r="V20" s="43">
        <v>1</v>
      </c>
      <c r="W20" s="44">
        <v>1</v>
      </c>
      <c r="X20" s="65" t="s">
        <v>35</v>
      </c>
      <c r="Y20" s="45">
        <v>1</v>
      </c>
      <c r="Z20" s="42">
        <v>0</v>
      </c>
      <c r="AA20" s="44">
        <v>2</v>
      </c>
      <c r="AB20" s="46">
        <v>1</v>
      </c>
      <c r="AC20" s="46">
        <v>2</v>
      </c>
      <c r="AD20" s="47">
        <v>2</v>
      </c>
      <c r="AE20" s="42">
        <v>2</v>
      </c>
      <c r="AF20" s="65" t="s">
        <v>35</v>
      </c>
      <c r="AG20" s="43">
        <v>1</v>
      </c>
      <c r="AH20" s="44">
        <v>1</v>
      </c>
      <c r="AI20" s="65" t="s">
        <v>35</v>
      </c>
      <c r="AJ20" s="43">
        <v>0</v>
      </c>
      <c r="AK20" s="44">
        <v>1</v>
      </c>
      <c r="AL20" s="65" t="s">
        <v>35</v>
      </c>
      <c r="AM20" s="45">
        <v>2</v>
      </c>
    </row>
    <row r="21" spans="1:39" ht="12.75">
      <c r="A21" s="48" t="s">
        <v>63</v>
      </c>
      <c r="B21" s="68" t="s">
        <v>64</v>
      </c>
      <c r="C21" s="49">
        <v>2</v>
      </c>
      <c r="D21" s="64" t="s">
        <v>35</v>
      </c>
      <c r="E21" s="50">
        <v>1</v>
      </c>
      <c r="F21" s="51">
        <v>2</v>
      </c>
      <c r="G21" s="64" t="s">
        <v>35</v>
      </c>
      <c r="H21" s="50">
        <v>1</v>
      </c>
      <c r="I21" s="51">
        <v>1</v>
      </c>
      <c r="J21" s="64" t="s">
        <v>35</v>
      </c>
      <c r="K21" s="52">
        <v>1</v>
      </c>
      <c r="L21" s="49">
        <v>1</v>
      </c>
      <c r="M21" s="51">
        <v>1</v>
      </c>
      <c r="N21" s="53">
        <v>1</v>
      </c>
      <c r="O21" s="53">
        <v>2</v>
      </c>
      <c r="P21" s="54">
        <v>0</v>
      </c>
      <c r="Q21" s="49">
        <v>2</v>
      </c>
      <c r="R21" s="64" t="s">
        <v>35</v>
      </c>
      <c r="S21" s="50">
        <v>1</v>
      </c>
      <c r="T21" s="51">
        <v>1</v>
      </c>
      <c r="U21" s="64" t="s">
        <v>35</v>
      </c>
      <c r="V21" s="50">
        <v>2</v>
      </c>
      <c r="W21" s="51">
        <v>1</v>
      </c>
      <c r="X21" s="64" t="s">
        <v>35</v>
      </c>
      <c r="Y21" s="52">
        <v>1</v>
      </c>
      <c r="Z21" s="49">
        <v>0</v>
      </c>
      <c r="AA21" s="51">
        <v>2</v>
      </c>
      <c r="AB21" s="53">
        <v>1</v>
      </c>
      <c r="AC21" s="53">
        <v>2</v>
      </c>
      <c r="AD21" s="54">
        <v>0</v>
      </c>
      <c r="AE21" s="49">
        <v>0</v>
      </c>
      <c r="AF21" s="64" t="s">
        <v>35</v>
      </c>
      <c r="AG21" s="50">
        <v>0</v>
      </c>
      <c r="AH21" s="51">
        <v>0</v>
      </c>
      <c r="AI21" s="64" t="s">
        <v>35</v>
      </c>
      <c r="AJ21" s="50">
        <v>0</v>
      </c>
      <c r="AK21" s="51">
        <v>0</v>
      </c>
      <c r="AL21" s="64" t="s">
        <v>35</v>
      </c>
      <c r="AM21" s="52">
        <v>0</v>
      </c>
    </row>
    <row r="22" spans="1:39" ht="12.75">
      <c r="A22" s="41" t="s">
        <v>65</v>
      </c>
      <c r="B22" s="67" t="s">
        <v>66</v>
      </c>
      <c r="C22" s="42">
        <v>2</v>
      </c>
      <c r="D22" s="65" t="s">
        <v>35</v>
      </c>
      <c r="E22" s="43">
        <v>0</v>
      </c>
      <c r="F22" s="44">
        <v>1</v>
      </c>
      <c r="G22" s="65" t="s">
        <v>35</v>
      </c>
      <c r="H22" s="43">
        <v>1</v>
      </c>
      <c r="I22" s="44">
        <v>2</v>
      </c>
      <c r="J22" s="65" t="s">
        <v>35</v>
      </c>
      <c r="K22" s="45">
        <v>1</v>
      </c>
      <c r="L22" s="42">
        <v>0</v>
      </c>
      <c r="M22" s="44">
        <v>1</v>
      </c>
      <c r="N22" s="46">
        <v>2</v>
      </c>
      <c r="O22" s="46">
        <v>1</v>
      </c>
      <c r="P22" s="47">
        <v>2</v>
      </c>
      <c r="Q22" s="42">
        <v>2</v>
      </c>
      <c r="R22" s="65" t="s">
        <v>35</v>
      </c>
      <c r="S22" s="43">
        <v>0</v>
      </c>
      <c r="T22" s="44">
        <v>1</v>
      </c>
      <c r="U22" s="65" t="s">
        <v>35</v>
      </c>
      <c r="V22" s="43">
        <v>0</v>
      </c>
      <c r="W22" s="44">
        <v>1</v>
      </c>
      <c r="X22" s="65" t="s">
        <v>35</v>
      </c>
      <c r="Y22" s="45">
        <v>1</v>
      </c>
      <c r="Z22" s="42">
        <v>2</v>
      </c>
      <c r="AA22" s="44">
        <v>2</v>
      </c>
      <c r="AB22" s="46">
        <v>1</v>
      </c>
      <c r="AC22" s="46">
        <v>2</v>
      </c>
      <c r="AD22" s="47">
        <v>1</v>
      </c>
      <c r="AE22" s="42">
        <v>1</v>
      </c>
      <c r="AF22" s="65" t="s">
        <v>35</v>
      </c>
      <c r="AG22" s="43">
        <v>0</v>
      </c>
      <c r="AH22" s="44">
        <v>1</v>
      </c>
      <c r="AI22" s="65" t="s">
        <v>35</v>
      </c>
      <c r="AJ22" s="43">
        <v>1</v>
      </c>
      <c r="AK22" s="44">
        <v>1</v>
      </c>
      <c r="AL22" s="65" t="s">
        <v>35</v>
      </c>
      <c r="AM22" s="45">
        <v>2</v>
      </c>
    </row>
    <row r="23" spans="1:39" ht="12.75">
      <c r="A23" s="48" t="s">
        <v>67</v>
      </c>
      <c r="B23" s="68" t="s">
        <v>66</v>
      </c>
      <c r="C23" s="49">
        <v>2</v>
      </c>
      <c r="D23" s="64" t="s">
        <v>35</v>
      </c>
      <c r="E23" s="50">
        <v>1</v>
      </c>
      <c r="F23" s="51">
        <v>1</v>
      </c>
      <c r="G23" s="64" t="s">
        <v>35</v>
      </c>
      <c r="H23" s="50">
        <v>0</v>
      </c>
      <c r="I23" s="51">
        <v>2</v>
      </c>
      <c r="J23" s="64" t="s">
        <v>35</v>
      </c>
      <c r="K23" s="52">
        <v>1</v>
      </c>
      <c r="L23" s="49">
        <v>2</v>
      </c>
      <c r="M23" s="51">
        <v>1</v>
      </c>
      <c r="N23" s="53">
        <v>1</v>
      </c>
      <c r="O23" s="53">
        <v>0</v>
      </c>
      <c r="P23" s="54">
        <v>0</v>
      </c>
      <c r="Q23" s="49">
        <v>2</v>
      </c>
      <c r="R23" s="64" t="s">
        <v>35</v>
      </c>
      <c r="S23" s="50">
        <v>1</v>
      </c>
      <c r="T23" s="51">
        <v>1</v>
      </c>
      <c r="U23" s="64" t="s">
        <v>35</v>
      </c>
      <c r="V23" s="50">
        <v>0</v>
      </c>
      <c r="W23" s="51">
        <v>1</v>
      </c>
      <c r="X23" s="64" t="s">
        <v>35</v>
      </c>
      <c r="Y23" s="52">
        <v>1</v>
      </c>
      <c r="Z23" s="49">
        <v>2</v>
      </c>
      <c r="AA23" s="51">
        <v>0</v>
      </c>
      <c r="AB23" s="53">
        <v>1</v>
      </c>
      <c r="AC23" s="53">
        <v>0</v>
      </c>
      <c r="AD23" s="54">
        <v>2</v>
      </c>
      <c r="AE23" s="49">
        <v>2</v>
      </c>
      <c r="AF23" s="64" t="s">
        <v>35</v>
      </c>
      <c r="AG23" s="50">
        <v>1</v>
      </c>
      <c r="AH23" s="51">
        <v>1</v>
      </c>
      <c r="AI23" s="64" t="s">
        <v>35</v>
      </c>
      <c r="AJ23" s="50">
        <v>0</v>
      </c>
      <c r="AK23" s="51">
        <v>1</v>
      </c>
      <c r="AL23" s="64" t="s">
        <v>35</v>
      </c>
      <c r="AM23" s="52">
        <v>1</v>
      </c>
    </row>
    <row r="24" spans="1:39" ht="12.75">
      <c r="A24" s="41" t="s">
        <v>78</v>
      </c>
      <c r="B24" s="67" t="s">
        <v>66</v>
      </c>
      <c r="C24" s="42">
        <v>2</v>
      </c>
      <c r="D24" s="65" t="s">
        <v>35</v>
      </c>
      <c r="E24" s="43">
        <v>0</v>
      </c>
      <c r="F24" s="44">
        <v>2</v>
      </c>
      <c r="G24" s="65" t="s">
        <v>35</v>
      </c>
      <c r="H24" s="43">
        <v>1</v>
      </c>
      <c r="I24" s="44">
        <v>2</v>
      </c>
      <c r="J24" s="65" t="s">
        <v>35</v>
      </c>
      <c r="K24" s="45">
        <v>1</v>
      </c>
      <c r="L24" s="42">
        <v>0</v>
      </c>
      <c r="M24" s="44">
        <v>1</v>
      </c>
      <c r="N24" s="46">
        <v>2</v>
      </c>
      <c r="O24" s="46">
        <v>1</v>
      </c>
      <c r="P24" s="47">
        <v>0</v>
      </c>
      <c r="Q24" s="42">
        <v>2</v>
      </c>
      <c r="R24" s="65" t="s">
        <v>35</v>
      </c>
      <c r="S24" s="43">
        <v>1</v>
      </c>
      <c r="T24" s="44">
        <v>1</v>
      </c>
      <c r="U24" s="65" t="s">
        <v>35</v>
      </c>
      <c r="V24" s="43">
        <v>0</v>
      </c>
      <c r="W24" s="44">
        <v>2</v>
      </c>
      <c r="X24" s="65" t="s">
        <v>35</v>
      </c>
      <c r="Y24" s="45">
        <v>1</v>
      </c>
      <c r="Z24" s="42">
        <v>2</v>
      </c>
      <c r="AA24" s="44">
        <v>0</v>
      </c>
      <c r="AB24" s="46">
        <v>1</v>
      </c>
      <c r="AC24" s="46">
        <v>0</v>
      </c>
      <c r="AD24" s="47">
        <v>0</v>
      </c>
      <c r="AE24" s="42">
        <v>2</v>
      </c>
      <c r="AF24" s="65" t="s">
        <v>35</v>
      </c>
      <c r="AG24" s="43">
        <v>1</v>
      </c>
      <c r="AH24" s="44">
        <v>1</v>
      </c>
      <c r="AI24" s="65" t="s">
        <v>35</v>
      </c>
      <c r="AJ24" s="43">
        <v>0</v>
      </c>
      <c r="AK24" s="44">
        <v>1</v>
      </c>
      <c r="AL24" s="65" t="s">
        <v>35</v>
      </c>
      <c r="AM24" s="45">
        <v>1</v>
      </c>
    </row>
    <row r="25" spans="1:39" ht="12.75">
      <c r="A25" s="48" t="s">
        <v>68</v>
      </c>
      <c r="B25" s="68" t="s">
        <v>70</v>
      </c>
      <c r="C25" s="49">
        <v>1</v>
      </c>
      <c r="D25" s="64" t="s">
        <v>35</v>
      </c>
      <c r="E25" s="50">
        <v>0</v>
      </c>
      <c r="F25" s="51">
        <v>1</v>
      </c>
      <c r="G25" s="64" t="s">
        <v>35</v>
      </c>
      <c r="H25" s="50">
        <v>0</v>
      </c>
      <c r="I25" s="51">
        <v>2</v>
      </c>
      <c r="J25" s="64" t="s">
        <v>35</v>
      </c>
      <c r="K25" s="52">
        <v>0</v>
      </c>
      <c r="L25" s="49">
        <v>2</v>
      </c>
      <c r="M25" s="51">
        <v>1</v>
      </c>
      <c r="N25" s="53">
        <v>1</v>
      </c>
      <c r="O25" s="53">
        <v>1</v>
      </c>
      <c r="P25" s="54">
        <v>2</v>
      </c>
      <c r="Q25" s="49">
        <v>2</v>
      </c>
      <c r="R25" s="64" t="s">
        <v>35</v>
      </c>
      <c r="S25" s="50">
        <v>0</v>
      </c>
      <c r="T25" s="51">
        <v>1</v>
      </c>
      <c r="U25" s="64" t="s">
        <v>35</v>
      </c>
      <c r="V25" s="50">
        <v>1</v>
      </c>
      <c r="W25" s="51">
        <v>1</v>
      </c>
      <c r="X25" s="64" t="s">
        <v>35</v>
      </c>
      <c r="Y25" s="52">
        <v>0</v>
      </c>
      <c r="Z25" s="49">
        <v>1</v>
      </c>
      <c r="AA25" s="51">
        <v>2</v>
      </c>
      <c r="AB25" s="53">
        <v>1</v>
      </c>
      <c r="AC25" s="53">
        <v>1</v>
      </c>
      <c r="AD25" s="54">
        <v>2</v>
      </c>
      <c r="AE25" s="49">
        <v>1</v>
      </c>
      <c r="AF25" s="64" t="s">
        <v>35</v>
      </c>
      <c r="AG25" s="50">
        <v>0</v>
      </c>
      <c r="AH25" s="51">
        <v>1</v>
      </c>
      <c r="AI25" s="64" t="s">
        <v>35</v>
      </c>
      <c r="AJ25" s="50">
        <v>2</v>
      </c>
      <c r="AK25" s="51">
        <v>0</v>
      </c>
      <c r="AL25" s="64" t="s">
        <v>35</v>
      </c>
      <c r="AM25" s="52">
        <v>2</v>
      </c>
    </row>
    <row r="26" spans="1:39" ht="12.75">
      <c r="A26" s="41" t="s">
        <v>69</v>
      </c>
      <c r="B26" s="67" t="s">
        <v>70</v>
      </c>
      <c r="C26" s="42">
        <v>1</v>
      </c>
      <c r="D26" s="65" t="s">
        <v>35</v>
      </c>
      <c r="E26" s="43">
        <v>1</v>
      </c>
      <c r="F26" s="44">
        <v>2</v>
      </c>
      <c r="G26" s="65" t="s">
        <v>35</v>
      </c>
      <c r="H26" s="43">
        <v>1</v>
      </c>
      <c r="I26" s="44">
        <v>2</v>
      </c>
      <c r="J26" s="65" t="s">
        <v>35</v>
      </c>
      <c r="K26" s="45">
        <v>1</v>
      </c>
      <c r="L26" s="42">
        <v>2</v>
      </c>
      <c r="M26" s="44">
        <v>1</v>
      </c>
      <c r="N26" s="46">
        <v>2</v>
      </c>
      <c r="O26" s="46">
        <v>1</v>
      </c>
      <c r="P26" s="47">
        <v>2</v>
      </c>
      <c r="Q26" s="42">
        <v>1</v>
      </c>
      <c r="R26" s="65" t="s">
        <v>35</v>
      </c>
      <c r="S26" s="43">
        <v>0</v>
      </c>
      <c r="T26" s="44">
        <v>1</v>
      </c>
      <c r="U26" s="65" t="s">
        <v>35</v>
      </c>
      <c r="V26" s="43">
        <v>0</v>
      </c>
      <c r="W26" s="44">
        <v>0</v>
      </c>
      <c r="X26" s="65" t="s">
        <v>35</v>
      </c>
      <c r="Y26" s="45">
        <v>1</v>
      </c>
      <c r="Z26" s="42">
        <v>1</v>
      </c>
      <c r="AA26" s="44">
        <v>2</v>
      </c>
      <c r="AB26" s="46">
        <v>1</v>
      </c>
      <c r="AC26" s="46">
        <v>2</v>
      </c>
      <c r="AD26" s="47">
        <v>2</v>
      </c>
      <c r="AE26" s="42">
        <v>0</v>
      </c>
      <c r="AF26" s="65" t="s">
        <v>35</v>
      </c>
      <c r="AG26" s="43">
        <v>1</v>
      </c>
      <c r="AH26" s="44">
        <v>2</v>
      </c>
      <c r="AI26" s="65" t="s">
        <v>35</v>
      </c>
      <c r="AJ26" s="43">
        <v>1</v>
      </c>
      <c r="AK26" s="44">
        <v>1</v>
      </c>
      <c r="AL26" s="65" t="s">
        <v>35</v>
      </c>
      <c r="AM26" s="45">
        <v>2</v>
      </c>
    </row>
    <row r="27" spans="1:39" ht="12.75">
      <c r="A27" s="27" t="s">
        <v>71</v>
      </c>
      <c r="B27" s="71" t="s">
        <v>72</v>
      </c>
      <c r="C27" s="29">
        <v>2</v>
      </c>
      <c r="D27" s="3" t="s">
        <v>35</v>
      </c>
      <c r="E27" s="4">
        <v>1</v>
      </c>
      <c r="F27" s="8">
        <v>1</v>
      </c>
      <c r="G27" s="3" t="s">
        <v>35</v>
      </c>
      <c r="H27" s="4">
        <v>0</v>
      </c>
      <c r="I27" s="8">
        <v>2</v>
      </c>
      <c r="J27" s="3" t="s">
        <v>35</v>
      </c>
      <c r="K27" s="30">
        <v>0</v>
      </c>
      <c r="L27" s="29">
        <v>2</v>
      </c>
      <c r="M27" s="8">
        <v>1</v>
      </c>
      <c r="N27" s="10">
        <v>0</v>
      </c>
      <c r="O27" s="10">
        <v>1</v>
      </c>
      <c r="P27" s="31">
        <v>0</v>
      </c>
      <c r="Q27" s="29">
        <v>1</v>
      </c>
      <c r="R27" s="3" t="s">
        <v>35</v>
      </c>
      <c r="S27" s="4">
        <v>0</v>
      </c>
      <c r="T27" s="8">
        <v>0</v>
      </c>
      <c r="U27" s="3" t="s">
        <v>35</v>
      </c>
      <c r="V27" s="4">
        <v>1</v>
      </c>
      <c r="W27" s="8">
        <v>1</v>
      </c>
      <c r="X27" s="3" t="s">
        <v>35</v>
      </c>
      <c r="Y27" s="30">
        <v>1</v>
      </c>
      <c r="Z27" s="29">
        <v>1</v>
      </c>
      <c r="AA27" s="8">
        <v>2</v>
      </c>
      <c r="AB27" s="10">
        <v>1</v>
      </c>
      <c r="AC27" s="10">
        <v>0</v>
      </c>
      <c r="AD27" s="31">
        <v>2</v>
      </c>
      <c r="AE27" s="29">
        <v>1</v>
      </c>
      <c r="AF27" s="72" t="s">
        <v>35</v>
      </c>
      <c r="AG27" s="4">
        <v>0</v>
      </c>
      <c r="AH27" s="8">
        <v>0</v>
      </c>
      <c r="AI27" s="3" t="s">
        <v>35</v>
      </c>
      <c r="AJ27" s="4">
        <v>1</v>
      </c>
      <c r="AK27" s="8">
        <v>1</v>
      </c>
      <c r="AL27" s="3" t="s">
        <v>35</v>
      </c>
      <c r="AM27" s="30">
        <v>2</v>
      </c>
    </row>
    <row r="28" spans="1:39" ht="12.75">
      <c r="A28" s="41" t="s">
        <v>73</v>
      </c>
      <c r="B28" s="67" t="s">
        <v>74</v>
      </c>
      <c r="C28" s="42">
        <v>2</v>
      </c>
      <c r="D28" s="65" t="s">
        <v>35</v>
      </c>
      <c r="E28" s="43">
        <v>2</v>
      </c>
      <c r="F28" s="44">
        <v>1</v>
      </c>
      <c r="G28" s="65" t="s">
        <v>35</v>
      </c>
      <c r="H28" s="43">
        <v>1</v>
      </c>
      <c r="I28" s="44">
        <v>1</v>
      </c>
      <c r="J28" s="65" t="s">
        <v>35</v>
      </c>
      <c r="K28" s="45">
        <v>2</v>
      </c>
      <c r="L28" s="42">
        <v>0</v>
      </c>
      <c r="M28" s="44">
        <v>1</v>
      </c>
      <c r="N28" s="46">
        <v>2</v>
      </c>
      <c r="O28" s="46">
        <v>0</v>
      </c>
      <c r="P28" s="47">
        <v>2</v>
      </c>
      <c r="Q28" s="42">
        <v>1</v>
      </c>
      <c r="R28" s="65" t="s">
        <v>35</v>
      </c>
      <c r="S28" s="43">
        <v>0</v>
      </c>
      <c r="T28" s="44">
        <v>0</v>
      </c>
      <c r="U28" s="65" t="s">
        <v>35</v>
      </c>
      <c r="V28" s="43">
        <v>1</v>
      </c>
      <c r="W28" s="44">
        <v>1</v>
      </c>
      <c r="X28" s="65" t="s">
        <v>35</v>
      </c>
      <c r="Y28" s="45">
        <v>1</v>
      </c>
      <c r="Z28" s="42">
        <v>1</v>
      </c>
      <c r="AA28" s="44">
        <v>2</v>
      </c>
      <c r="AB28" s="46">
        <v>2</v>
      </c>
      <c r="AC28" s="46">
        <v>1</v>
      </c>
      <c r="AD28" s="47">
        <v>2</v>
      </c>
      <c r="AE28" s="42">
        <v>1</v>
      </c>
      <c r="AF28" s="65" t="s">
        <v>35</v>
      </c>
      <c r="AG28" s="43">
        <v>1</v>
      </c>
      <c r="AH28" s="44">
        <v>1</v>
      </c>
      <c r="AI28" s="65" t="s">
        <v>35</v>
      </c>
      <c r="AJ28" s="43">
        <v>2</v>
      </c>
      <c r="AK28" s="44">
        <v>1</v>
      </c>
      <c r="AL28" s="65" t="s">
        <v>35</v>
      </c>
      <c r="AM28" s="45">
        <v>2</v>
      </c>
    </row>
    <row r="29" spans="1:39" ht="12.75">
      <c r="A29" s="48" t="s">
        <v>75</v>
      </c>
      <c r="B29" s="68" t="s">
        <v>77</v>
      </c>
      <c r="C29" s="49">
        <v>2</v>
      </c>
      <c r="D29" s="64" t="s">
        <v>35</v>
      </c>
      <c r="E29" s="50">
        <v>1</v>
      </c>
      <c r="F29" s="51">
        <v>2</v>
      </c>
      <c r="G29" s="64" t="s">
        <v>35</v>
      </c>
      <c r="H29" s="50">
        <v>1</v>
      </c>
      <c r="I29" s="51">
        <v>3</v>
      </c>
      <c r="J29" s="64" t="s">
        <v>35</v>
      </c>
      <c r="K29" s="52">
        <v>1</v>
      </c>
      <c r="L29" s="49">
        <v>2</v>
      </c>
      <c r="M29" s="51">
        <v>1</v>
      </c>
      <c r="N29" s="53">
        <v>2</v>
      </c>
      <c r="O29" s="53">
        <v>2</v>
      </c>
      <c r="P29" s="54">
        <v>2</v>
      </c>
      <c r="Q29" s="49">
        <v>2</v>
      </c>
      <c r="R29" s="64" t="s">
        <v>35</v>
      </c>
      <c r="S29" s="50">
        <v>0</v>
      </c>
      <c r="T29" s="51">
        <v>1</v>
      </c>
      <c r="U29" s="64" t="s">
        <v>35</v>
      </c>
      <c r="V29" s="50">
        <v>2</v>
      </c>
      <c r="W29" s="51">
        <v>1</v>
      </c>
      <c r="X29" s="64" t="s">
        <v>35</v>
      </c>
      <c r="Y29" s="52">
        <v>2</v>
      </c>
      <c r="Z29" s="49">
        <v>2</v>
      </c>
      <c r="AA29" s="51">
        <v>2</v>
      </c>
      <c r="AB29" s="53">
        <v>1</v>
      </c>
      <c r="AC29" s="53">
        <v>2</v>
      </c>
      <c r="AD29" s="54">
        <v>2</v>
      </c>
      <c r="AE29" s="49">
        <v>2</v>
      </c>
      <c r="AF29" s="64" t="s">
        <v>35</v>
      </c>
      <c r="AG29" s="50">
        <v>0</v>
      </c>
      <c r="AH29" s="51">
        <v>0</v>
      </c>
      <c r="AI29" s="64" t="s">
        <v>35</v>
      </c>
      <c r="AJ29" s="50">
        <v>2</v>
      </c>
      <c r="AK29" s="51">
        <v>1</v>
      </c>
      <c r="AL29" s="64" t="s">
        <v>35</v>
      </c>
      <c r="AM29" s="52">
        <v>2</v>
      </c>
    </row>
    <row r="30" spans="1:39" ht="12.75">
      <c r="A30" s="41" t="s">
        <v>76</v>
      </c>
      <c r="B30" s="67" t="s">
        <v>77</v>
      </c>
      <c r="C30" s="42">
        <v>2</v>
      </c>
      <c r="D30" s="65" t="s">
        <v>35</v>
      </c>
      <c r="E30" s="43">
        <v>1</v>
      </c>
      <c r="F30" s="44">
        <v>2</v>
      </c>
      <c r="G30" s="65" t="s">
        <v>35</v>
      </c>
      <c r="H30" s="43">
        <v>1</v>
      </c>
      <c r="I30" s="44">
        <v>2</v>
      </c>
      <c r="J30" s="65" t="s">
        <v>35</v>
      </c>
      <c r="K30" s="45">
        <v>0</v>
      </c>
      <c r="L30" s="42">
        <v>2</v>
      </c>
      <c r="M30" s="44">
        <v>1</v>
      </c>
      <c r="N30" s="46">
        <v>2</v>
      </c>
      <c r="O30" s="46">
        <v>1</v>
      </c>
      <c r="P30" s="47">
        <v>2</v>
      </c>
      <c r="Q30" s="42">
        <v>2</v>
      </c>
      <c r="R30" s="65" t="s">
        <v>35</v>
      </c>
      <c r="S30" s="43">
        <v>0</v>
      </c>
      <c r="T30" s="44">
        <v>1</v>
      </c>
      <c r="U30" s="65" t="s">
        <v>35</v>
      </c>
      <c r="V30" s="43">
        <v>2</v>
      </c>
      <c r="W30" s="44">
        <v>1</v>
      </c>
      <c r="X30" s="65" t="s">
        <v>35</v>
      </c>
      <c r="Y30" s="45">
        <v>0</v>
      </c>
      <c r="Z30" s="42">
        <v>2</v>
      </c>
      <c r="AA30" s="44">
        <v>2</v>
      </c>
      <c r="AB30" s="46">
        <v>1</v>
      </c>
      <c r="AC30" s="46">
        <v>2</v>
      </c>
      <c r="AD30" s="47">
        <v>2</v>
      </c>
      <c r="AE30" s="42">
        <v>1</v>
      </c>
      <c r="AF30" s="65" t="s">
        <v>35</v>
      </c>
      <c r="AG30" s="43">
        <v>0</v>
      </c>
      <c r="AH30" s="44">
        <v>1</v>
      </c>
      <c r="AI30" s="65" t="s">
        <v>35</v>
      </c>
      <c r="AJ30" s="43">
        <v>0</v>
      </c>
      <c r="AK30" s="44">
        <v>1</v>
      </c>
      <c r="AL30" s="65" t="s">
        <v>35</v>
      </c>
      <c r="AM30" s="45">
        <v>2</v>
      </c>
    </row>
    <row r="31" spans="1:39" ht="12.75">
      <c r="A31" s="77" t="s">
        <v>79</v>
      </c>
      <c r="B31" s="76" t="s">
        <v>80</v>
      </c>
      <c r="C31" s="49">
        <v>1</v>
      </c>
      <c r="D31" s="64" t="s">
        <v>35</v>
      </c>
      <c r="E31" s="52">
        <v>0</v>
      </c>
      <c r="F31" s="49">
        <v>2</v>
      </c>
      <c r="G31" s="64" t="s">
        <v>35</v>
      </c>
      <c r="H31" s="52">
        <v>1</v>
      </c>
      <c r="I31" s="49">
        <v>2</v>
      </c>
      <c r="J31" s="64" t="s">
        <v>35</v>
      </c>
      <c r="K31" s="52">
        <v>0</v>
      </c>
      <c r="L31" s="57">
        <v>0</v>
      </c>
      <c r="M31" s="57">
        <v>1</v>
      </c>
      <c r="N31" s="57">
        <v>1</v>
      </c>
      <c r="O31" s="57">
        <v>1</v>
      </c>
      <c r="P31" s="57">
        <v>0</v>
      </c>
      <c r="Q31" s="49">
        <v>2</v>
      </c>
      <c r="R31" s="64" t="s">
        <v>35</v>
      </c>
      <c r="S31" s="52">
        <v>1</v>
      </c>
      <c r="T31" s="49">
        <v>1</v>
      </c>
      <c r="U31" s="64" t="s">
        <v>35</v>
      </c>
      <c r="V31" s="52">
        <v>2</v>
      </c>
      <c r="W31" s="49">
        <v>1</v>
      </c>
      <c r="X31" s="64" t="s">
        <v>35</v>
      </c>
      <c r="Y31" s="52">
        <v>1</v>
      </c>
      <c r="Z31" s="57">
        <v>2</v>
      </c>
      <c r="AA31" s="57">
        <v>2</v>
      </c>
      <c r="AB31" s="57">
        <v>1</v>
      </c>
      <c r="AC31" s="57">
        <v>0</v>
      </c>
      <c r="AD31" s="57">
        <v>2</v>
      </c>
      <c r="AE31" s="49">
        <v>2</v>
      </c>
      <c r="AF31" s="64" t="s">
        <v>35</v>
      </c>
      <c r="AG31" s="52">
        <v>1</v>
      </c>
      <c r="AH31" s="49">
        <v>1</v>
      </c>
      <c r="AI31" s="64" t="s">
        <v>35</v>
      </c>
      <c r="AJ31" s="52">
        <v>1</v>
      </c>
      <c r="AK31" s="49">
        <v>1</v>
      </c>
      <c r="AL31" s="64" t="s">
        <v>35</v>
      </c>
      <c r="AM31" s="52">
        <v>2</v>
      </c>
    </row>
    <row r="32" spans="1:39" ht="12.75">
      <c r="A32" s="79" t="s">
        <v>81</v>
      </c>
      <c r="B32" s="78" t="s">
        <v>84</v>
      </c>
      <c r="C32" s="42">
        <v>2</v>
      </c>
      <c r="D32" s="65" t="s">
        <v>35</v>
      </c>
      <c r="E32" s="45">
        <v>1</v>
      </c>
      <c r="F32" s="42">
        <v>2</v>
      </c>
      <c r="G32" s="65" t="s">
        <v>35</v>
      </c>
      <c r="H32" s="45">
        <v>1</v>
      </c>
      <c r="I32" s="42">
        <v>2</v>
      </c>
      <c r="J32" s="65" t="s">
        <v>35</v>
      </c>
      <c r="K32" s="45">
        <v>0</v>
      </c>
      <c r="L32" s="55">
        <v>2</v>
      </c>
      <c r="M32" s="55">
        <v>1</v>
      </c>
      <c r="N32" s="55">
        <v>2</v>
      </c>
      <c r="O32" s="55">
        <v>0</v>
      </c>
      <c r="P32" s="55">
        <v>2</v>
      </c>
      <c r="Q32" s="42">
        <v>2</v>
      </c>
      <c r="R32" s="65" t="s">
        <v>35</v>
      </c>
      <c r="S32" s="45">
        <v>1</v>
      </c>
      <c r="T32" s="42">
        <v>0</v>
      </c>
      <c r="U32" s="65" t="s">
        <v>35</v>
      </c>
      <c r="V32" s="45">
        <v>2</v>
      </c>
      <c r="W32" s="42">
        <v>1</v>
      </c>
      <c r="X32" s="65" t="s">
        <v>35</v>
      </c>
      <c r="Y32" s="45">
        <v>0</v>
      </c>
      <c r="Z32" s="55">
        <v>2</v>
      </c>
      <c r="AA32" s="55">
        <v>2</v>
      </c>
      <c r="AB32" s="55">
        <v>1</v>
      </c>
      <c r="AC32" s="55">
        <v>2</v>
      </c>
      <c r="AD32" s="55">
        <v>2</v>
      </c>
      <c r="AE32" s="42">
        <v>2</v>
      </c>
      <c r="AF32" s="65" t="s">
        <v>35</v>
      </c>
      <c r="AG32" s="45">
        <v>1</v>
      </c>
      <c r="AH32" s="42">
        <v>1</v>
      </c>
      <c r="AI32" s="65" t="s">
        <v>35</v>
      </c>
      <c r="AJ32" s="45">
        <v>0</v>
      </c>
      <c r="AK32" s="42">
        <v>0</v>
      </c>
      <c r="AL32" s="65" t="s">
        <v>35</v>
      </c>
      <c r="AM32" s="45">
        <v>2</v>
      </c>
    </row>
    <row r="33" spans="1:39" ht="12.75">
      <c r="A33" s="77" t="s">
        <v>82</v>
      </c>
      <c r="B33" s="76" t="s">
        <v>84</v>
      </c>
      <c r="C33" s="49">
        <v>2</v>
      </c>
      <c r="D33" s="64" t="s">
        <v>35</v>
      </c>
      <c r="E33" s="52">
        <v>1</v>
      </c>
      <c r="F33" s="49">
        <v>1</v>
      </c>
      <c r="G33" s="64" t="s">
        <v>35</v>
      </c>
      <c r="H33" s="52">
        <v>0</v>
      </c>
      <c r="I33" s="49">
        <v>2</v>
      </c>
      <c r="J33" s="64" t="s">
        <v>35</v>
      </c>
      <c r="K33" s="52">
        <v>0</v>
      </c>
      <c r="L33" s="57">
        <v>2</v>
      </c>
      <c r="M33" s="57">
        <v>1</v>
      </c>
      <c r="N33" s="57">
        <v>2</v>
      </c>
      <c r="O33" s="57">
        <v>1</v>
      </c>
      <c r="P33" s="57">
        <v>2</v>
      </c>
      <c r="Q33" s="49">
        <v>1</v>
      </c>
      <c r="R33" s="64" t="s">
        <v>35</v>
      </c>
      <c r="S33" s="52">
        <v>0</v>
      </c>
      <c r="T33" s="49">
        <v>0</v>
      </c>
      <c r="U33" s="64" t="s">
        <v>35</v>
      </c>
      <c r="V33" s="52">
        <v>2</v>
      </c>
      <c r="W33" s="49">
        <v>2</v>
      </c>
      <c r="X33" s="64" t="s">
        <v>35</v>
      </c>
      <c r="Y33" s="52">
        <v>1</v>
      </c>
      <c r="Z33" s="57">
        <v>2</v>
      </c>
      <c r="AA33" s="57">
        <v>2</v>
      </c>
      <c r="AB33" s="57">
        <v>1</v>
      </c>
      <c r="AC33" s="57">
        <v>2</v>
      </c>
      <c r="AD33" s="57">
        <v>2</v>
      </c>
      <c r="AE33" s="49">
        <v>1</v>
      </c>
      <c r="AF33" s="64" t="s">
        <v>35</v>
      </c>
      <c r="AG33" s="52">
        <v>0</v>
      </c>
      <c r="AH33" s="49">
        <v>0</v>
      </c>
      <c r="AI33" s="64" t="s">
        <v>35</v>
      </c>
      <c r="AJ33" s="52">
        <v>0</v>
      </c>
      <c r="AK33" s="49">
        <v>1</v>
      </c>
      <c r="AL33" s="64" t="s">
        <v>35</v>
      </c>
      <c r="AM33" s="52">
        <v>2</v>
      </c>
    </row>
    <row r="34" spans="1:39" ht="12.75">
      <c r="A34" s="41" t="s">
        <v>83</v>
      </c>
      <c r="B34" s="67" t="s">
        <v>84</v>
      </c>
      <c r="C34" s="42">
        <v>1</v>
      </c>
      <c r="D34" s="65" t="s">
        <v>35</v>
      </c>
      <c r="E34" s="43">
        <v>1</v>
      </c>
      <c r="F34" s="44">
        <v>1</v>
      </c>
      <c r="G34" s="65" t="s">
        <v>35</v>
      </c>
      <c r="H34" s="43">
        <v>2</v>
      </c>
      <c r="I34" s="44">
        <v>2</v>
      </c>
      <c r="J34" s="65" t="s">
        <v>35</v>
      </c>
      <c r="K34" s="45">
        <v>1</v>
      </c>
      <c r="L34" s="42">
        <v>2</v>
      </c>
      <c r="M34" s="44">
        <v>1</v>
      </c>
      <c r="N34" s="46">
        <v>2</v>
      </c>
      <c r="O34" s="46">
        <v>1</v>
      </c>
      <c r="P34" s="47">
        <v>1</v>
      </c>
      <c r="Q34" s="42">
        <v>1</v>
      </c>
      <c r="R34" s="65" t="s">
        <v>35</v>
      </c>
      <c r="S34" s="43">
        <v>1</v>
      </c>
      <c r="T34" s="44">
        <v>0</v>
      </c>
      <c r="U34" s="65" t="s">
        <v>35</v>
      </c>
      <c r="V34" s="43">
        <v>1</v>
      </c>
      <c r="W34" s="44">
        <v>1</v>
      </c>
      <c r="X34" s="65" t="s">
        <v>35</v>
      </c>
      <c r="Y34" s="45">
        <v>1</v>
      </c>
      <c r="Z34" s="42">
        <v>2</v>
      </c>
      <c r="AA34" s="44">
        <v>2</v>
      </c>
      <c r="AB34" s="46">
        <v>1</v>
      </c>
      <c r="AC34" s="46">
        <v>2</v>
      </c>
      <c r="AD34" s="47">
        <v>2</v>
      </c>
      <c r="AE34" s="42">
        <v>2</v>
      </c>
      <c r="AF34" s="65" t="s">
        <v>35</v>
      </c>
      <c r="AG34" s="43">
        <v>0</v>
      </c>
      <c r="AH34" s="44">
        <v>0</v>
      </c>
      <c r="AI34" s="65" t="s">
        <v>35</v>
      </c>
      <c r="AJ34" s="43">
        <v>0</v>
      </c>
      <c r="AK34" s="44">
        <v>1</v>
      </c>
      <c r="AL34" s="65" t="s">
        <v>35</v>
      </c>
      <c r="AM34" s="45">
        <v>3</v>
      </c>
    </row>
    <row r="35" spans="1:39" ht="12.75">
      <c r="A35" s="48" t="s">
        <v>85</v>
      </c>
      <c r="B35" s="68" t="s">
        <v>87</v>
      </c>
      <c r="C35" s="49">
        <v>1</v>
      </c>
      <c r="D35" s="64" t="s">
        <v>35</v>
      </c>
      <c r="E35" s="50">
        <v>0</v>
      </c>
      <c r="F35" s="51">
        <v>1</v>
      </c>
      <c r="G35" s="64" t="s">
        <v>35</v>
      </c>
      <c r="H35" s="50">
        <v>1</v>
      </c>
      <c r="I35" s="51">
        <v>2</v>
      </c>
      <c r="J35" s="64" t="s">
        <v>35</v>
      </c>
      <c r="K35" s="52">
        <v>0</v>
      </c>
      <c r="L35" s="49">
        <v>2</v>
      </c>
      <c r="M35" s="51">
        <v>1</v>
      </c>
      <c r="N35" s="53">
        <v>2</v>
      </c>
      <c r="O35" s="53">
        <v>1</v>
      </c>
      <c r="P35" s="54">
        <v>2</v>
      </c>
      <c r="Q35" s="49">
        <v>1</v>
      </c>
      <c r="R35" s="64" t="s">
        <v>35</v>
      </c>
      <c r="S35" s="50">
        <v>1</v>
      </c>
      <c r="T35" s="51">
        <v>0</v>
      </c>
      <c r="U35" s="64" t="s">
        <v>35</v>
      </c>
      <c r="V35" s="50">
        <v>1</v>
      </c>
      <c r="W35" s="51">
        <v>2</v>
      </c>
      <c r="X35" s="64" t="s">
        <v>35</v>
      </c>
      <c r="Y35" s="52">
        <v>1</v>
      </c>
      <c r="Z35" s="49">
        <v>0</v>
      </c>
      <c r="AA35" s="51">
        <v>2</v>
      </c>
      <c r="AB35" s="53">
        <v>1</v>
      </c>
      <c r="AC35" s="53">
        <v>2</v>
      </c>
      <c r="AD35" s="54">
        <v>2</v>
      </c>
      <c r="AE35" s="49">
        <v>1</v>
      </c>
      <c r="AF35" s="64" t="s">
        <v>35</v>
      </c>
      <c r="AG35" s="50">
        <v>0</v>
      </c>
      <c r="AH35" s="51">
        <v>0</v>
      </c>
      <c r="AI35" s="64" t="s">
        <v>35</v>
      </c>
      <c r="AJ35" s="50">
        <v>2</v>
      </c>
      <c r="AK35" s="51">
        <v>0</v>
      </c>
      <c r="AL35" s="64" t="s">
        <v>35</v>
      </c>
      <c r="AM35" s="52">
        <v>2</v>
      </c>
    </row>
    <row r="36" spans="1:39" ht="12.75">
      <c r="A36" s="28" t="s">
        <v>86</v>
      </c>
      <c r="B36" s="80" t="s">
        <v>87</v>
      </c>
      <c r="C36" s="42">
        <v>1</v>
      </c>
      <c r="D36" s="65" t="s">
        <v>35</v>
      </c>
      <c r="E36" s="43">
        <v>1</v>
      </c>
      <c r="F36" s="44">
        <v>2</v>
      </c>
      <c r="G36" s="65" t="s">
        <v>35</v>
      </c>
      <c r="H36" s="43">
        <v>1</v>
      </c>
      <c r="I36" s="44">
        <v>2</v>
      </c>
      <c r="J36" s="65" t="s">
        <v>35</v>
      </c>
      <c r="K36" s="45">
        <v>2</v>
      </c>
      <c r="L36" s="42">
        <v>0</v>
      </c>
      <c r="M36" s="44">
        <v>1</v>
      </c>
      <c r="N36" s="46">
        <v>2</v>
      </c>
      <c r="O36" s="46">
        <v>0</v>
      </c>
      <c r="P36" s="47">
        <v>2</v>
      </c>
      <c r="Q36" s="42">
        <v>1</v>
      </c>
      <c r="R36" s="65" t="s">
        <v>35</v>
      </c>
      <c r="S36" s="43">
        <v>0</v>
      </c>
      <c r="T36" s="44">
        <v>0</v>
      </c>
      <c r="U36" s="65" t="s">
        <v>35</v>
      </c>
      <c r="V36" s="43">
        <v>1</v>
      </c>
      <c r="W36" s="44">
        <v>1</v>
      </c>
      <c r="X36" s="65" t="s">
        <v>35</v>
      </c>
      <c r="Y36" s="45">
        <v>1</v>
      </c>
      <c r="Z36" s="42">
        <v>0</v>
      </c>
      <c r="AA36" s="44">
        <v>2</v>
      </c>
      <c r="AB36" s="46">
        <v>1</v>
      </c>
      <c r="AC36" s="46">
        <v>0</v>
      </c>
      <c r="AD36" s="47">
        <v>0</v>
      </c>
      <c r="AE36" s="42">
        <v>1</v>
      </c>
      <c r="AF36" s="65" t="s">
        <v>35</v>
      </c>
      <c r="AG36" s="43">
        <v>0</v>
      </c>
      <c r="AH36" s="44">
        <v>0</v>
      </c>
      <c r="AI36" s="65" t="s">
        <v>35</v>
      </c>
      <c r="AJ36" s="43">
        <v>1</v>
      </c>
      <c r="AK36" s="44">
        <v>0</v>
      </c>
      <c r="AL36" s="65" t="s">
        <v>35</v>
      </c>
      <c r="AM36" s="45">
        <v>1</v>
      </c>
    </row>
    <row r="37" spans="1:39" ht="12.75">
      <c r="A37" s="27" t="s">
        <v>88</v>
      </c>
      <c r="B37" s="81" t="s">
        <v>89</v>
      </c>
      <c r="C37" s="49">
        <v>1</v>
      </c>
      <c r="D37" s="64" t="s">
        <v>35</v>
      </c>
      <c r="E37" s="50">
        <v>1</v>
      </c>
      <c r="F37" s="51">
        <v>1</v>
      </c>
      <c r="G37" s="64" t="s">
        <v>35</v>
      </c>
      <c r="H37" s="50">
        <v>2</v>
      </c>
      <c r="I37" s="51">
        <v>1</v>
      </c>
      <c r="J37" s="64" t="s">
        <v>35</v>
      </c>
      <c r="K37" s="52">
        <v>1</v>
      </c>
      <c r="L37" s="49">
        <v>1</v>
      </c>
      <c r="M37" s="51">
        <v>1</v>
      </c>
      <c r="N37" s="53">
        <v>2</v>
      </c>
      <c r="O37" s="53">
        <v>1</v>
      </c>
      <c r="P37" s="54">
        <v>2</v>
      </c>
      <c r="Q37" s="49">
        <v>0</v>
      </c>
      <c r="R37" s="64" t="s">
        <v>35</v>
      </c>
      <c r="S37" s="50">
        <v>1</v>
      </c>
      <c r="T37" s="51">
        <v>1</v>
      </c>
      <c r="U37" s="64" t="s">
        <v>35</v>
      </c>
      <c r="V37" s="50">
        <v>1</v>
      </c>
      <c r="W37" s="51">
        <v>0</v>
      </c>
      <c r="X37" s="64" t="s">
        <v>35</v>
      </c>
      <c r="Y37" s="82">
        <v>1</v>
      </c>
      <c r="Z37" s="49">
        <v>1</v>
      </c>
      <c r="AA37" s="51">
        <v>2</v>
      </c>
      <c r="AB37" s="53">
        <v>0</v>
      </c>
      <c r="AC37" s="53">
        <v>2</v>
      </c>
      <c r="AD37" s="54">
        <v>2</v>
      </c>
      <c r="AE37" s="49">
        <v>1</v>
      </c>
      <c r="AF37" s="64" t="s">
        <v>35</v>
      </c>
      <c r="AG37" s="50">
        <v>1</v>
      </c>
      <c r="AH37" s="51">
        <v>2</v>
      </c>
      <c r="AI37" s="64" t="s">
        <v>35</v>
      </c>
      <c r="AJ37" s="50">
        <v>1</v>
      </c>
      <c r="AK37" s="51">
        <v>0</v>
      </c>
      <c r="AL37" s="64" t="s">
        <v>35</v>
      </c>
      <c r="AM37" s="52">
        <v>2</v>
      </c>
    </row>
    <row r="38" spans="1:39" ht="12.75">
      <c r="A38" s="41" t="s">
        <v>90</v>
      </c>
      <c r="B38" s="83" t="s">
        <v>91</v>
      </c>
      <c r="C38" s="42"/>
      <c r="D38" s="65" t="s">
        <v>35</v>
      </c>
      <c r="E38" s="43"/>
      <c r="F38" s="44"/>
      <c r="G38" s="65" t="s">
        <v>35</v>
      </c>
      <c r="H38" s="43"/>
      <c r="I38" s="44"/>
      <c r="J38" s="65" t="s">
        <v>35</v>
      </c>
      <c r="K38" s="45"/>
      <c r="L38" s="42"/>
      <c r="M38" s="44"/>
      <c r="N38" s="46"/>
      <c r="O38" s="46"/>
      <c r="P38" s="47"/>
      <c r="Q38" s="42"/>
      <c r="R38" s="65" t="s">
        <v>35</v>
      </c>
      <c r="S38" s="43"/>
      <c r="T38" s="44"/>
      <c r="U38" s="65" t="s">
        <v>35</v>
      </c>
      <c r="V38" s="43"/>
      <c r="W38" s="44"/>
      <c r="X38" s="65" t="s">
        <v>35</v>
      </c>
      <c r="Y38" s="45"/>
      <c r="Z38" s="42"/>
      <c r="AA38" s="44"/>
      <c r="AB38" s="46"/>
      <c r="AC38" s="46"/>
      <c r="AD38" s="47"/>
      <c r="AE38" s="42"/>
      <c r="AF38" s="65" t="s">
        <v>35</v>
      </c>
      <c r="AG38" s="43"/>
      <c r="AH38" s="44"/>
      <c r="AI38" s="65" t="s">
        <v>35</v>
      </c>
      <c r="AJ38" s="43"/>
      <c r="AK38" s="44"/>
      <c r="AL38" s="65" t="s">
        <v>35</v>
      </c>
      <c r="AM38" s="45"/>
    </row>
    <row r="42" ht="12.75">
      <c r="AR42" s="56"/>
    </row>
  </sheetData>
  <sheetProtection/>
  <mergeCells count="9">
    <mergeCell ref="C1:E1"/>
    <mergeCell ref="F1:H1"/>
    <mergeCell ref="I1:K1"/>
    <mergeCell ref="Q1:S1"/>
    <mergeCell ref="AK1:AM1"/>
    <mergeCell ref="T1:V1"/>
    <mergeCell ref="W1:Y1"/>
    <mergeCell ref="AE1:AG1"/>
    <mergeCell ref="AH1:A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U33" sqref="U33"/>
    </sheetView>
  </sheetViews>
  <sheetFormatPr defaultColWidth="9.140625" defaultRowHeight="12.75"/>
  <cols>
    <col min="1" max="1" width="30.7109375" style="0" customWidth="1"/>
    <col min="2" max="20" width="5.7109375" style="0" customWidth="1"/>
    <col min="21" max="21" width="8.7109375" style="0" customWidth="1"/>
  </cols>
  <sheetData>
    <row r="1" spans="1:21" ht="12.75">
      <c r="A1" s="32" t="s">
        <v>6</v>
      </c>
      <c r="B1" s="33">
        <v>1</v>
      </c>
      <c r="C1" s="33">
        <v>2</v>
      </c>
      <c r="D1" s="34">
        <v>3</v>
      </c>
      <c r="E1" s="33">
        <v>4</v>
      </c>
      <c r="F1" s="33">
        <v>5</v>
      </c>
      <c r="G1" s="33">
        <v>6</v>
      </c>
      <c r="H1" s="33">
        <v>7</v>
      </c>
      <c r="I1" s="34">
        <v>8</v>
      </c>
      <c r="J1" s="33">
        <v>9</v>
      </c>
      <c r="K1" s="33">
        <v>10</v>
      </c>
      <c r="L1" s="34">
        <v>11</v>
      </c>
      <c r="M1" s="33">
        <v>12</v>
      </c>
      <c r="N1" s="33">
        <v>13</v>
      </c>
      <c r="O1" s="33">
        <v>14</v>
      </c>
      <c r="P1" s="33">
        <v>15</v>
      </c>
      <c r="Q1" s="34">
        <v>16</v>
      </c>
      <c r="R1" s="35">
        <v>17</v>
      </c>
      <c r="S1" s="33">
        <v>18</v>
      </c>
      <c r="T1" s="34">
        <v>19</v>
      </c>
      <c r="U1" s="36" t="s">
        <v>8</v>
      </c>
    </row>
    <row r="2" spans="1:21" ht="12.75">
      <c r="A2" s="10" t="str">
        <f>Прогнозы!A3</f>
        <v>fosters</v>
      </c>
      <c r="B2" s="12">
        <f>IF(AND(Прогнозы!$C$2&lt;&gt;"",Прогнозы!$E$2&lt;&gt;"",Прогнозы!$C$3&lt;&gt;"",Прогнозы!$E$3&lt;&gt;""),ROUND(SUM(IF(SIGN(Прогнозы!$C$2-Прогнозы!$E$2)=SIGN(Прогнозы!$C$3-Прогнозы!$E$3),0,IF(OR(Прогнозы!$C$2=Прогнозы!$E$2,Прогнозы!$C$3=Прогнозы!$E$3),2,3)),SQRT(POWER(Прогнозы!$C$2-Прогнозы!$C$3,2)+POWER(Прогнозы!$E$2-Прогнозы!$E$3,2))),2),"")</f>
        <v>4</v>
      </c>
      <c r="C2" s="12">
        <f>IF(AND(Прогнозы!$F$2&lt;&gt;"",Прогнозы!$H$2&lt;&gt;"",Прогнозы!$F$3&lt;&gt;"",Прогнозы!$H$3&lt;&gt;""),ROUND(SUM(IF(SIGN(Прогнозы!$F$2-Прогнозы!$H$2)=SIGN(Прогнозы!$F$3-Прогнозы!$H$3),0,IF(OR(Прогнозы!$F$2=Прогнозы!$H$2,Прогнозы!$F$3=Прогнозы!$H$3),2,3)),SQRT(POWER(Прогнозы!$F$2-Прогнозы!$F$3,2)+POWER(Прогнозы!$H$2-Прогнозы!$H$3,2))),2),"")</f>
        <v>4.41</v>
      </c>
      <c r="D2" s="12">
        <f>IF(AND(Прогнозы!$I$2&lt;&gt;"",Прогнозы!$K$2&lt;&gt;"",Прогнозы!$I$3&lt;&gt;"",Прогнозы!$K$3&lt;&gt;""),ROUND(SUM(IF(SIGN(Прогнозы!$I$2-Прогнозы!$K$2)=SIGN(Прогнозы!$I$3-Прогнозы!$K$3),0,IF(OR(Прогнозы!$I$2=Прогнозы!$K$2,Прогнозы!$I$3=Прогнозы!$K$3),2,3)),SQRT(POWER(Прогнозы!$I$2-Прогнозы!$I$3,2)+POWER(Прогнозы!$K$2-Прогнозы!$K$3,2))),2),"")</f>
        <v>7.12</v>
      </c>
      <c r="E2" s="12">
        <f>IF(AND(Прогнозы!$L$2&lt;&gt;"",Прогнозы!$L$3&lt;&gt;""),IF(Прогнозы!$L$3=Прогнозы!$L$2,0,1.5),"")</f>
        <v>0</v>
      </c>
      <c r="F2" s="12">
        <f>IF(AND(Прогнозы!$M$2&lt;&gt;"",Прогнозы!$M$3&lt;&gt;""),IF(Прогнозы!$M$3=Прогнозы!$M$2,0,1.5),"")</f>
        <v>0</v>
      </c>
      <c r="G2" s="12">
        <f>IF(AND(Прогнозы!$N$2&lt;&gt;"",Прогнозы!$N$3&lt;&gt;""),IF(Прогнозы!$N$3=Прогнозы!$N$2,0,1.5),"")</f>
        <v>1.5</v>
      </c>
      <c r="H2" s="12">
        <f>IF(AND(Прогнозы!$O$2&lt;&gt;"",Прогнозы!$O$3&lt;&gt;""),IF(Прогнозы!$O$3=Прогнозы!$O$2,0,1.5),"")</f>
        <v>1.5</v>
      </c>
      <c r="I2" s="12">
        <f>IF(AND(Прогнозы!$P$2&lt;&gt;"",Прогнозы!$P$3&lt;&gt;""),IF(Прогнозы!$P$3=Прогнозы!$P$2,0,1.5),"")</f>
        <v>0</v>
      </c>
      <c r="J2" s="12">
        <f>IF(AND(Прогнозы!$Q$2&lt;&gt;"",Прогнозы!$S$2&lt;&gt;"",Прогнозы!$Q$3&lt;&gt;"",Прогнозы!$S$3&lt;&gt;""),ROUND(SUM(IF(SIGN(Прогнозы!$Q$2-Прогнозы!$S$2)=SIGN(Прогнозы!$Q$3-Прогнозы!$S$3),0,IF(OR(Прогнозы!$Q$2=Прогнозы!$S$2,Прогнозы!$Q$3=Прогнозы!$S$3),2,3)),SQRT(POWER(Прогнозы!$Q$2-Прогнозы!$Q$3,2)+POWER(Прогнозы!$S$2-Прогнозы!$S$3,2))),2),"")</f>
        <v>2.24</v>
      </c>
      <c r="K2" s="12">
        <f>IF(AND(Прогнозы!$T$2&lt;&gt;"",Прогнозы!$V$2&lt;&gt;"",Прогнозы!$T$3&lt;&gt;"",Прогнозы!$V$3&lt;&gt;""),ROUND(SUM(IF(SIGN(Прогнозы!$T$2-Прогнозы!$V$2)=SIGN(Прогнозы!$T$3-Прогнозы!$V$3),0,IF(OR(Прогнозы!$T$2=Прогнозы!$V$2,Прогнозы!$T$3=Прогнозы!$V$3),2,3)),SQRT(POWER(Прогнозы!$T$2-Прогнозы!$T$3,2)+POWER(Прогнозы!$V$2-Прогнозы!$V$3,2))),2),"")</f>
        <v>1.41</v>
      </c>
      <c r="L2" s="12">
        <f>IF(AND(Прогнозы!$W$2&lt;&gt;"",Прогнозы!$Y$2&lt;&gt;"",Прогнозы!$W$3&lt;&gt;"",Прогнозы!$Y$3&lt;&gt;""),ROUND(SUM(IF(SIGN(Прогнозы!$W$2-Прогнозы!$Y$2)=SIGN(Прогнозы!$W$3-Прогнозы!$Y$3),0,IF(OR(Прогнозы!$W$2=Прогнозы!$Y$2,Прогнозы!$W$3=Прогнозы!$Y$3),2,3)),SQRT(POWER(Прогнозы!$W$2-Прогнозы!$W$3,2)+POWER(Прогнозы!$Y$2-Прогнозы!$Y$3,2))),2),"")</f>
        <v>1</v>
      </c>
      <c r="M2" s="12">
        <f>IF(AND(Прогнозы!$Z$2&lt;&gt;"",Прогнозы!$Z$3&lt;&gt;""),IF(Прогнозы!$Z$3=Прогнозы!$Z$2,0,1.5),"")</f>
        <v>1.5</v>
      </c>
      <c r="N2" s="12">
        <f>IF(AND(Прогнозы!$AA$2&lt;&gt;"",Прогнозы!$AA$3&lt;&gt;""),IF(Прогнозы!$AA$3=Прогнозы!$AA$2,0,1.5),"")</f>
        <v>0</v>
      </c>
      <c r="O2" s="12">
        <f>IF(AND(Прогнозы!$AB$2&lt;&gt;"",Прогнозы!$AB$3&lt;&gt;""),IF(Прогнозы!$AB$3=Прогнозы!$AB$2,0,1.5),"")</f>
        <v>1.5</v>
      </c>
      <c r="P2" s="12">
        <f>IF(AND(Прогнозы!$AC$2&lt;&gt;"",Прогнозы!$AC$3&lt;&gt;""),IF(Прогнозы!$AC$3=Прогнозы!$AC$2,0,1.5),"")</f>
        <v>0</v>
      </c>
      <c r="Q2" s="12">
        <f>IF(AND(Прогнозы!$AD$2&lt;&gt;"",Прогнозы!$AD$3&lt;&gt;""),IF(Прогнозы!$AD$3=Прогнозы!$AD$2,0,1.5),"")</f>
        <v>1.5</v>
      </c>
      <c r="R2" s="12">
        <f>IF(AND(Прогнозы!$AE$2&lt;&gt;"",Прогнозы!$AG$2&lt;&gt;"",Прогнозы!$AE$3&lt;&gt;"",Прогнозы!$AG$3&lt;&gt;""),ROUND(SUM(IF(SIGN(Прогнозы!$AE$2-Прогнозы!$AG$2)=SIGN(Прогнозы!$AE$3-Прогнозы!$AG$3),0,IF(OR(Прогнозы!$AE$2=Прогнозы!$AG$2,Прогнозы!$AE$3=Прогнозы!$AG$3),2,3)),SQRT(POWER(Прогнозы!$AE$2-Прогнозы!$AE$3,2)+POWER(Прогнозы!$AG$2-Прогнозы!$AG$3,2))),2),"")</f>
        <v>1.41</v>
      </c>
      <c r="S2" s="12">
        <f>IF(AND(Прогнозы!$AH$2&lt;&gt;"",Прогнозы!$AJ$2&lt;&gt;"",Прогнозы!$AH$3&lt;&gt;"",Прогнозы!$AJ$3&lt;&gt;""),ROUND(SUM(IF(SIGN(Прогнозы!$AH$2-Прогнозы!$AJ$2)=SIGN(Прогнозы!$AH$3-Прогнозы!$AJ$3),0,IF(OR(Прогнозы!$AH$2=Прогнозы!$AJ$2,Прогнозы!$AH$3=Прогнозы!$AJ$3),2,3)),SQRT(POWER(Прогнозы!$AH$2-Прогнозы!$AH$3,2)+POWER(Прогнозы!$AJ$2-Прогнозы!$AJ$3,2))),2),"")</f>
        <v>5.16</v>
      </c>
      <c r="T2" s="12">
        <f>IF(AND(Прогнозы!$AK$2&lt;&gt;"",Прогнозы!$AM$2&lt;&gt;"",Прогнозы!$AK$3&lt;&gt;"",Прогнозы!$AM$3&lt;&gt;""),ROUND(SUM(IF(SIGN(Прогнозы!$AK$2-Прогнозы!$AM$2)=SIGN(Прогнозы!$AK$3-Прогнозы!$AM$3),0,IF(OR(Прогнозы!$AK$2=Прогнозы!$AM$2,Прогнозы!$AK$3=Прогнозы!$AM$3),2,3)),SQRT(POWER(Прогнозы!$AK$2-Прогнозы!$AK$3,2)+POWER(Прогнозы!$AM$2-Прогнозы!$AM$3,2))),2),"")</f>
        <v>5</v>
      </c>
      <c r="U2" s="10">
        <f>SUM(B2:T2)</f>
        <v>39.25</v>
      </c>
    </row>
    <row r="3" spans="1:21" ht="12.75">
      <c r="A3" s="11" t="str">
        <f>Прогнозы!A4</f>
        <v>ORSS</v>
      </c>
      <c r="B3" s="11">
        <f>IF(AND(Прогнозы!$C$2&lt;&gt;"",Прогнозы!$E$2&lt;&gt;"",Прогнозы!$C$4&lt;&gt;"",Прогнозы!$E$4&lt;&gt;""),ROUND(SUM(IF(SIGN(Прогнозы!$C$2-Прогнозы!$E$2)=SIGN(Прогнозы!$C$4-Прогнозы!$E$4),0,IF(OR(Прогнозы!$C$2=Прогнозы!$E$2,Прогнозы!$C$4=Прогнозы!$E$4),2,3)),SQRT(POWER(Прогнозы!$C$2-Прогнозы!$C$4,2)+POWER(Прогнозы!$E$2-Прогнозы!$E$4,2))),2),"")</f>
        <v>4.24</v>
      </c>
      <c r="C3" s="11">
        <f>IF(AND(Прогнозы!$F$2&lt;&gt;"",Прогнозы!$H$2&lt;&gt;"",Прогнозы!$F$4&lt;&gt;"",Прогнозы!$H$4&lt;&gt;""),ROUND(SUM(IF(SIGN(Прогнозы!$F$2-Прогнозы!$H$2)=SIGN(Прогнозы!$F$4-Прогнозы!$H$4),0,IF(OR(Прогнозы!$F$2=Прогнозы!$H$2,Прогнозы!$F$4=Прогнозы!$H$4),2,3)),SQRT(POWER(Прогнозы!$F$2-Прогнозы!$F$4,2)+POWER(Прогнозы!$H$2-Прогнозы!$H$4,2))),2),"")</f>
        <v>3</v>
      </c>
      <c r="D3" s="11">
        <f>IF(AND(Прогнозы!$I$2&lt;&gt;"",Прогнозы!$K$2&lt;&gt;"",Прогнозы!$I$4&lt;&gt;"",Прогнозы!$K$4&lt;&gt;""),ROUND(SUM(IF(SIGN(Прогнозы!$I$2-Прогнозы!$K$2)=SIGN(Прогнозы!$I$4-Прогнозы!$K$4),0,IF(OR(Прогнозы!$I$2=Прогнозы!$K$2,Прогнозы!$I$4=Прогнозы!$K$4),2,3)),SQRT(POWER(Прогнозы!$I$2-Прогнозы!$I$4,2)+POWER(Прогнозы!$K$2-Прогнозы!$K$4,2))),2),"")</f>
        <v>7.12</v>
      </c>
      <c r="E3" s="11">
        <f>IF(AND(Прогнозы!$L$2&lt;&gt;"",Прогнозы!$L$4&lt;&gt;""),IF(Прогнозы!$L$4=Прогнозы!$L$2,0,1.5),"")</f>
        <v>0</v>
      </c>
      <c r="F3" s="11">
        <f>IF(AND(Прогнозы!$M$2&lt;&gt;"",Прогнозы!$M$4&lt;&gt;""),IF(Прогнозы!$M$4=Прогнозы!$M$2,0,1.5),"")</f>
        <v>0</v>
      </c>
      <c r="G3" s="11">
        <f>IF(AND(Прогнозы!$N$2&lt;&gt;"",Прогнозы!$N$4&lt;&gt;""),IF(Прогнозы!$N$4=Прогнозы!$N$2,0,1.5),"")</f>
        <v>1.5</v>
      </c>
      <c r="H3" s="11">
        <f>IF(AND(Прогнозы!$O$2&lt;&gt;"",Прогнозы!$O$4&lt;&gt;""),IF(Прогнозы!$O$4=Прогнозы!$O$2,0,1.5),"")</f>
        <v>1.5</v>
      </c>
      <c r="I3" s="11">
        <f>IF(AND(Прогнозы!$P$2&lt;&gt;"",Прогнозы!$P$4&lt;&gt;""),IF(Прогнозы!$P$4=Прогнозы!$P$2,0,1.5),"")</f>
        <v>0</v>
      </c>
      <c r="J3" s="11">
        <f>IF(AND(Прогнозы!$Q$2&lt;&gt;"",Прогнозы!$S$2&lt;&gt;"",Прогнозы!$Q$4&lt;&gt;"",Прогнозы!$S$4&lt;&gt;""),ROUND(SUM(IF(SIGN(Прогнозы!$Q$2-Прогнозы!$S$2)=SIGN(Прогнозы!$Q$4-Прогнозы!$S$4),0,IF(OR(Прогнозы!$Q$2=Прогнозы!$S$2,Прогнозы!$Q$4=Прогнозы!$S$4),2,3)),SQRT(POWER(Прогнозы!$Q$2-Прогнозы!$Q$4,2)+POWER(Прогнозы!$S$2-Прогнозы!$S$4,2))),2),"")</f>
        <v>2.83</v>
      </c>
      <c r="K3" s="11">
        <f>IF(AND(Прогнозы!$T$2&lt;&gt;"",Прогнозы!$V$2&lt;&gt;"",Прогнозы!$T$4&lt;&gt;"",Прогнозы!$V$4&lt;&gt;""),ROUND(SUM(IF(SIGN(Прогнозы!$T$2-Прогнозы!$V$2)=SIGN(Прогнозы!$T$4-Прогнозы!$V$4),0,IF(OR(Прогнозы!$T$2=Прогнозы!$V$2,Прогнозы!$T$4=Прогнозы!$V$4),2,3)),SQRT(POWER(Прогнозы!$T$2-Прогнозы!$T$4,2)+POWER(Прогнозы!$V$2-Прогнозы!$V$4,2))),2),"")</f>
        <v>1.41</v>
      </c>
      <c r="L3" s="11">
        <f>IF(AND(Прогнозы!$W$2&lt;&gt;"",Прогнозы!$Y$2&lt;&gt;"",Прогнозы!$W$4&lt;&gt;"",Прогнозы!$Y$4&lt;&gt;""),ROUND(SUM(IF(SIGN(Прогнозы!$W$2-Прогнозы!$Y$2)=SIGN(Прогнозы!$W$4-Прогнозы!$Y$4),0,IF(OR(Прогнозы!$W$2=Прогнозы!$Y$2,Прогнозы!$W$4=Прогнозы!$Y$4),2,3)),SQRT(POWER(Прогнозы!$W$2-Прогнозы!$W$4,2)+POWER(Прогнозы!$Y$2-Прогнозы!$Y$4,2))),2),"")</f>
        <v>1</v>
      </c>
      <c r="M3" s="11">
        <f>IF(AND(Прогнозы!$Z$2&lt;&gt;"",Прогнозы!$Z$4&lt;&gt;""),IF(Прогнозы!$Z$4=Прогнозы!$Z$2,0,1.5),"")</f>
        <v>1.5</v>
      </c>
      <c r="N3" s="11">
        <f>IF(AND(Прогнозы!$AA$2&lt;&gt;"",Прогнозы!$AA$4&lt;&gt;""),IF(Прогнозы!$AA$4=Прогнозы!$AA$2,0,1.5),"")</f>
        <v>0</v>
      </c>
      <c r="O3" s="11">
        <f>IF(AND(Прогнозы!$AB$2&lt;&gt;"",Прогнозы!$AB$4&lt;&gt;""),IF(Прогнозы!$AB$4=Прогнозы!$AB$2,0,1.5),"")</f>
        <v>1.5</v>
      </c>
      <c r="P3" s="11">
        <f>IF(AND(Прогнозы!$AC$2&lt;&gt;"",Прогнозы!$AC$4&lt;&gt;""),IF(Прогнозы!$AC$4=Прогнозы!$AC$2,0,1.5),"")</f>
        <v>0</v>
      </c>
      <c r="Q3" s="11">
        <f>IF(AND(Прогнозы!$AD$2&lt;&gt;"",Прогнозы!$AD$4&lt;&gt;""),IF(Прогнозы!$AD$4=Прогнозы!$AD$2,0,1.5),"")</f>
        <v>1.5</v>
      </c>
      <c r="R3" s="11">
        <f>IF(AND(Прогнозы!$AE$2&lt;&gt;"",Прогнозы!$AG$2&lt;&gt;"",Прогнозы!$AE$4&lt;&gt;"",Прогнозы!$AG$4&lt;&gt;""),ROUND(SUM(IF(SIGN(Прогнозы!$AE$2-Прогнозы!$AG$2)=SIGN(Прогнозы!$AE$4-Прогнозы!$AG$4),0,IF(OR(Прогнозы!$AE$2=Прогнозы!$AG$2,Прогнозы!$AE$4=Прогнозы!$AG$4),2,3)),SQRT(POWER(Прогнозы!$AE$2-Прогнозы!$AE$4,2)+POWER(Прогнозы!$AG$2-Прогнозы!$AG$4,2))),2),"")</f>
        <v>2</v>
      </c>
      <c r="S3" s="11">
        <f>IF(AND(Прогнозы!$AH$2&lt;&gt;"",Прогнозы!$AJ$2&lt;&gt;"",Прогнозы!$AH$4&lt;&gt;"",Прогнозы!$AJ$4&lt;&gt;""),ROUND(SUM(IF(SIGN(Прогнозы!$AH$2-Прогнозы!$AJ$2)=SIGN(Прогнозы!$AH$4-Прогнозы!$AJ$4),0,IF(OR(Прогнозы!$AH$2=Прогнозы!$AJ$2,Прогнозы!$AH$4=Прогнозы!$AJ$4),2,3)),SQRT(POWER(Прогнозы!$AH$2-Прогнозы!$AH$4,2)+POWER(Прогнозы!$AJ$2-Прогнозы!$AJ$4,2))),2),"")</f>
        <v>5.16</v>
      </c>
      <c r="T3" s="11">
        <f>IF(AND(Прогнозы!$AK$2&lt;&gt;"",Прогнозы!$AM$2&lt;&gt;"",Прогнозы!$AK$4&lt;&gt;"",Прогнозы!$AM$4&lt;&gt;""),ROUND(SUM(IF(SIGN(Прогнозы!$AK$2-Прогнозы!$AM$2)=SIGN(Прогнозы!$AK$4-Прогнозы!$AM$4),0,IF(OR(Прогнозы!$AK$2=Прогнозы!$AM$2,Прогнозы!$AK$4=Прогнозы!$AM$4),2,3)),SQRT(POWER(Прогнозы!$AK$2-Прогнозы!$AK$4,2)+POWER(Прогнозы!$AM$2-Прогнозы!$AM$4,2))),2),"")</f>
        <v>5</v>
      </c>
      <c r="U3" s="11">
        <f aca="true" t="shared" si="0" ref="U3:U36">SUM(B3:T3)</f>
        <v>39.26</v>
      </c>
    </row>
    <row r="4" spans="1:21" ht="12.75">
      <c r="A4" s="10" t="str">
        <f>Прогнозы!A5</f>
        <v>sanyi</v>
      </c>
      <c r="B4" s="10">
        <f>IF(AND(Прогнозы!$C$2&lt;&gt;"",Прогнозы!$E$2&lt;&gt;"",Прогнозы!$C$5&lt;&gt;"",Прогнозы!$E$5&lt;&gt;""),ROUND(SUM(IF(SIGN(Прогнозы!$C$2-Прогнозы!$E$2)=SIGN(Прогнозы!$C$5-Прогнозы!$E$5),0,IF(OR(Прогнозы!$C$2=Прогнозы!$E$2,Прогнозы!$C$5=Прогнозы!$E$5),2,3)),SQRT(POWER(Прогнозы!$C$2-Прогнозы!$C$5,2)+POWER(Прогнозы!$E$2-Прогнозы!$E$5,2))),2),"")</f>
        <v>4.24</v>
      </c>
      <c r="C4" s="10">
        <f>IF(AND(Прогнозы!$F$2&lt;&gt;"",Прогнозы!$H$2&lt;&gt;"",Прогнозы!$F$5&lt;&gt;"",Прогнозы!$H$5&lt;&gt;""),ROUND(SUM(IF(SIGN(Прогнозы!$F$2-Прогнозы!$H$2)=SIGN(Прогнозы!$F$5-Прогнозы!$H$5),0,IF(OR(Прогнозы!$F$2=Прогнозы!$H$2,Прогнозы!$F$5=Прогнозы!$H$5),2,3)),SQRT(POWER(Прогнозы!$F$2-Прогнозы!$F$5,2)+POWER(Прогнозы!$H$2-Прогнозы!$H$5,2))),2),"")</f>
        <v>3</v>
      </c>
      <c r="D4" s="10">
        <f>IF(AND(Прогнозы!$I$2&lt;&gt;"",Прогнозы!$K$2&lt;&gt;"",Прогнозы!$I$5&lt;&gt;"",Прогнозы!$K$5&lt;&gt;""),ROUND(SUM(IF(SIGN(Прогнозы!$I$2-Прогнозы!$K$2)=SIGN(Прогнозы!$I$5-Прогнозы!$K$5),0,IF(OR(Прогнозы!$I$2=Прогнозы!$K$2,Прогнозы!$I$5=Прогнозы!$K$5),2,3)),SQRT(POWER(Прогнозы!$I$2-Прогнозы!$I$5,2)+POWER(Прогнозы!$K$2-Прогнозы!$K$5,2))),2),"")</f>
        <v>7.12</v>
      </c>
      <c r="E4" s="10">
        <f>IF(AND(Прогнозы!$L$2&lt;&gt;"",Прогнозы!$L$5&lt;&gt;""),IF(Прогнозы!$L$5=Прогнозы!$L$2,0,1.5),"")</f>
        <v>0</v>
      </c>
      <c r="F4" s="10">
        <f>IF(AND(Прогнозы!$M$2&lt;&gt;"",Прогнозы!$M$5&lt;&gt;""),IF(Прогнозы!$M$5=Прогнозы!$M$2,0,1.5),"")</f>
        <v>0</v>
      </c>
      <c r="G4" s="10">
        <f>IF(AND(Прогнозы!$N$2&lt;&gt;"",Прогнозы!$N$5&lt;&gt;""),IF(Прогнозы!$N$5=Прогнозы!$N$2,0,1.5),"")</f>
        <v>1.5</v>
      </c>
      <c r="H4" s="10">
        <f>IF(AND(Прогнозы!$O$2&lt;&gt;"",Прогнозы!$O$5&lt;&gt;""),IF(Прогнозы!$O$5=Прогнозы!$O$2,0,1.5),"")</f>
        <v>1.5</v>
      </c>
      <c r="I4" s="10">
        <f>IF(AND(Прогнозы!$P$2&lt;&gt;"",Прогнозы!$P$5&lt;&gt;""),IF(Прогнозы!$P$5=Прогнозы!$P$2,0,1.5),"")</f>
        <v>0</v>
      </c>
      <c r="J4" s="10">
        <f>IF(AND(Прогнозы!$Q$2&lt;&gt;"",Прогнозы!$S$2&lt;&gt;"",Прогнозы!$Q$5&lt;&gt;"",Прогнозы!$S$5&lt;&gt;""),ROUND(SUM(IF(SIGN(Прогнозы!$Q$2-Прогнозы!$S$2)=SIGN(Прогнозы!$Q$5-Прогнозы!$S$5),0,IF(OR(Прогнозы!$Q$2=Прогнозы!$S$2,Прогнозы!$Q$5=Прогнозы!$S$5),2,3)),SQRT(POWER(Прогнозы!$Q$2-Прогнозы!$Q$5,2)+POWER(Прогнозы!$S$2-Прогнозы!$S$5,2))),2),"")</f>
        <v>2.24</v>
      </c>
      <c r="K4" s="10">
        <f>IF(AND(Прогнозы!$T$2&lt;&gt;"",Прогнозы!$V$2&lt;&gt;"",Прогнозы!$T$5&lt;&gt;"",Прогнозы!$V$5&lt;&gt;""),ROUND(SUM(IF(SIGN(Прогнозы!$T$2-Прогнозы!$V$2)=SIGN(Прогнозы!$T$5-Прогнозы!$V$5),0,IF(OR(Прогнозы!$T$2=Прогнозы!$V$2,Прогнозы!$T$5=Прогнозы!$V$5),2,3)),SQRT(POWER(Прогнозы!$T$2-Прогнозы!$T$5,2)+POWER(Прогнозы!$V$2-Прогнозы!$V$5,2))),2),"")</f>
        <v>3</v>
      </c>
      <c r="L4" s="10">
        <f>IF(AND(Прогнозы!$W$2&lt;&gt;"",Прогнозы!$Y$2&lt;&gt;"",Прогнозы!$W$5&lt;&gt;"",Прогнозы!$Y$5&lt;&gt;""),ROUND(SUM(IF(SIGN(Прогнозы!$W$2-Прогнозы!$Y$2)=SIGN(Прогнозы!$W$5-Прогнозы!$Y$5),0,IF(OR(Прогнозы!$W$2=Прогнозы!$Y$2,Прогнозы!$W$5=Прогнозы!$Y$5),2,3)),SQRT(POWER(Прогнозы!$W$2-Прогнозы!$W$5,2)+POWER(Прогнозы!$Y$2-Прогнозы!$Y$5,2))),2),"")</f>
        <v>4</v>
      </c>
      <c r="M4" s="10">
        <f>IF(AND(Прогнозы!$Z$2&lt;&gt;"",Прогнозы!$Z$5&lt;&gt;""),IF(Прогнозы!$Z$5=Прогнозы!$Z$2,0,1.5),"")</f>
        <v>1.5</v>
      </c>
      <c r="N4" s="10">
        <f>IF(AND(Прогнозы!$AA$2&lt;&gt;"",Прогнозы!$AA$5&lt;&gt;""),IF(Прогнозы!$AA$5=Прогнозы!$AA$2,0,1.5),"")</f>
        <v>0</v>
      </c>
      <c r="O4" s="10">
        <f>IF(AND(Прогнозы!$AB$2&lt;&gt;"",Прогнозы!$AB$5&lt;&gt;""),IF(Прогнозы!$AB$5=Прогнозы!$AB$2,0,1.5),"")</f>
        <v>1.5</v>
      </c>
      <c r="P4" s="10">
        <f>IF(AND(Прогнозы!$AC$2&lt;&gt;"",Прогнозы!$AC$5&lt;&gt;""),IF(Прогнозы!$AC$5=Прогнозы!$AC$2,0,1.5),"")</f>
        <v>1.5</v>
      </c>
      <c r="Q4" s="10">
        <f>IF(AND(Прогнозы!$AD$2&lt;&gt;"",Прогнозы!$AD$5&lt;&gt;""),IF(Прогнозы!$AD$5=Прогнозы!$AD$2,0,1.5),"")</f>
        <v>1.5</v>
      </c>
      <c r="R4" s="10">
        <f>IF(AND(Прогнозы!$AE$2&lt;&gt;"",Прогнозы!$AG$2&lt;&gt;"",Прогнозы!$AE$5&lt;&gt;"",Прогнозы!$AG$5&lt;&gt;""),ROUND(SUM(IF(SIGN(Прогнозы!$AE$2-Прогнозы!$AG$2)=SIGN(Прогнозы!$AE$5-Прогнозы!$AG$5),0,IF(OR(Прогнозы!$AE$2=Прогнозы!$AG$2,Прогнозы!$AE$5=Прогнозы!$AG$5),2,3)),SQRT(POWER(Прогнозы!$AE$2-Прогнозы!$AE$5,2)+POWER(Прогнозы!$AG$2-Прогнозы!$AG$5,2))),2),"")</f>
        <v>1.41</v>
      </c>
      <c r="S4" s="10">
        <f>IF(AND(Прогнозы!$AH$2&lt;&gt;"",Прогнозы!$AJ$2&lt;&gt;"",Прогнозы!$AH$5&lt;&gt;"",Прогнозы!$AJ$5&lt;&gt;""),ROUND(SUM(IF(SIGN(Прогнозы!$AH$2-Прогнозы!$AJ$2)=SIGN(Прогнозы!$AH$5-Прогнозы!$AJ$5),0,IF(OR(Прогнозы!$AH$2=Прогнозы!$AJ$2,Прогнозы!$AH$5=Прогнозы!$AJ$5),2,3)),SQRT(POWER(Прогнозы!$AH$2-Прогнозы!$AH$5,2)+POWER(Прогнозы!$AJ$2-Прогнозы!$AJ$5,2))),2),"")</f>
        <v>3.61</v>
      </c>
      <c r="T4" s="10">
        <f>IF(AND(Прогнозы!$AK$2&lt;&gt;"",Прогнозы!$AM$2&lt;&gt;"",Прогнозы!$AK$5&lt;&gt;"",Прогнозы!$AM$5&lt;&gt;""),ROUND(SUM(IF(SIGN(Прогнозы!$AK$2-Прогнозы!$AM$2)=SIGN(Прогнозы!$AK$5-Прогнозы!$AM$5),0,IF(OR(Прогнозы!$AK$2=Прогнозы!$AM$2,Прогнозы!$AK$5=Прогнозы!$AM$5),2,3)),SQRT(POWER(Прогнозы!$AK$2-Прогнозы!$AK$5,2)+POWER(Прогнозы!$AM$2-Прогнозы!$AM$5,2))),2),"")</f>
        <v>5</v>
      </c>
      <c r="U4" s="10">
        <f t="shared" si="0"/>
        <v>42.62</v>
      </c>
    </row>
    <row r="5" spans="1:21" ht="12.75">
      <c r="A5" s="11" t="str">
        <f>Прогнозы!A6</f>
        <v>DJ_Fairy</v>
      </c>
      <c r="B5" s="11">
        <f>IF(AND(Прогнозы!$C$2&lt;&gt;"",Прогнозы!$E$2&lt;&gt;"",Прогнозы!$C$6&lt;&gt;"",Прогнозы!$E$6&lt;&gt;""),ROUND(SUM(IF(SIGN(Прогнозы!$C$2-Прогнозы!$E$2)=SIGN(Прогнозы!$C$6-Прогнозы!$E$6),0,IF(OR(Прогнозы!$C$2=Прогнозы!$E$2,Прогнозы!$C$6=Прогнозы!$E$6),2,3)),SQRT(POWER(Прогнозы!$C$2-Прогнозы!$C$6,2)+POWER(Прогнозы!$E$2-Прогнозы!$E$6,2))),2),"")</f>
        <v>4</v>
      </c>
      <c r="C5" s="11">
        <f>IF(AND(Прогнозы!$F$2&lt;&gt;"",Прогнозы!$H$2&lt;&gt;"",Прогнозы!$F$6&lt;&gt;"",Прогнозы!$H$6&lt;&gt;""),ROUND(SUM(IF(SIGN(Прогнозы!$F$2-Прогнозы!$H$2)=SIGN(Прогнозы!$F$6-Прогнозы!$H$6),0,IF(OR(Прогнозы!$F$2=Прогнозы!$H$2,Прогнозы!$F$6=Прогнозы!$H$6),2,3)),SQRT(POWER(Прогнозы!$F$2-Прогнозы!$F$6,2)+POWER(Прогнозы!$H$2-Прогнозы!$H$6,2))),2),"")</f>
        <v>4.41</v>
      </c>
      <c r="D5" s="11">
        <f>IF(AND(Прогнозы!$I$2&lt;&gt;"",Прогнозы!$K$2&lt;&gt;"",Прогнозы!$I$6&lt;&gt;"",Прогнозы!$K$6&lt;&gt;""),ROUND(SUM(IF(SIGN(Прогнозы!$I$2-Прогнозы!$K$2)=SIGN(Прогнозы!$I$6-Прогнозы!$K$6),0,IF(OR(Прогнозы!$I$2=Прогнозы!$K$2,Прогнозы!$I$6=Прогнозы!$K$6),2,3)),SQRT(POWER(Прогнозы!$I$2-Прогнозы!$I$6,2)+POWER(Прогнозы!$K$2-Прогнозы!$K$6,2))),2),"")</f>
        <v>7.12</v>
      </c>
      <c r="E5" s="11">
        <f>IF(AND(Прогнозы!$L$2&lt;&gt;"",Прогнозы!$L$6&lt;&gt;""),IF(Прогнозы!$L$6=Прогнозы!$L$2,0,1.5),"")</f>
        <v>0</v>
      </c>
      <c r="F5" s="11">
        <f>IF(AND(Прогнозы!$M$2&lt;&gt;"",Прогнозы!$M$6&lt;&gt;""),IF(Прогнозы!$M$6=Прогнозы!$M$2,0,1.5),"")</f>
        <v>0</v>
      </c>
      <c r="G5" s="11">
        <f>IF(AND(Прогнозы!$N$2&lt;&gt;"",Прогнозы!$N$6&lt;&gt;""),IF(Прогнозы!$N$6=Прогнозы!$N$2,0,1.5),"")</f>
        <v>1.5</v>
      </c>
      <c r="H5" s="11">
        <f>IF(AND(Прогнозы!$O$2&lt;&gt;"",Прогнозы!$O$6&lt;&gt;""),IF(Прогнозы!$O$6=Прогнозы!$O$2,0,1.5),"")</f>
        <v>1.5</v>
      </c>
      <c r="I5" s="11">
        <f>IF(AND(Прогнозы!$P$2&lt;&gt;"",Прогнозы!$P$6&lt;&gt;""),IF(Прогнозы!$P$6=Прогнозы!$P$2,0,1.5),"")</f>
        <v>0</v>
      </c>
      <c r="J5" s="11">
        <f>IF(AND(Прогнозы!$Q$2&lt;&gt;"",Прогнозы!$S$2&lt;&gt;"",Прогнозы!$Q$6&lt;&gt;"",Прогнозы!$S$6&lt;&gt;""),ROUND(SUM(IF(SIGN(Прогнозы!$Q$2-Прогнозы!$S$2)=SIGN(Прогнозы!$Q$6-Прогнозы!$S$6),0,IF(OR(Прогнозы!$Q$2=Прогнозы!$S$2,Прогнозы!$Q$6=Прогнозы!$S$6),2,3)),SQRT(POWER(Прогнозы!$Q$2-Прогнозы!$Q$6,2)+POWER(Прогнозы!$S$2-Прогнозы!$S$6,2))),2),"")</f>
        <v>2.24</v>
      </c>
      <c r="K5" s="11">
        <f>IF(AND(Прогнозы!$T$2&lt;&gt;"",Прогнозы!$V$2&lt;&gt;"",Прогнозы!$T$6&lt;&gt;"",Прогнозы!$V$6&lt;&gt;""),ROUND(SUM(IF(SIGN(Прогнозы!$T$2-Прогнозы!$V$2)=SIGN(Прогнозы!$T$6-Прогнозы!$V$6),0,IF(OR(Прогнозы!$T$2=Прогнозы!$V$2,Прогнозы!$T$6=Прогнозы!$V$6),2,3)),SQRT(POWER(Прогнозы!$T$2-Прогнозы!$T$6,2)+POWER(Прогнозы!$V$2-Прогнозы!$V$6,2))),2),"")</f>
        <v>3</v>
      </c>
      <c r="L5" s="11">
        <f>IF(AND(Прогнозы!$W$2&lt;&gt;"",Прогнозы!$Y$2&lt;&gt;"",Прогнозы!$W$6&lt;&gt;"",Прогнозы!$Y$6&lt;&gt;""),ROUND(SUM(IF(SIGN(Прогнозы!$W$2-Прогнозы!$Y$2)=SIGN(Прогнозы!$W$6-Прогнозы!$Y$6),0,IF(OR(Прогнозы!$W$2=Прогнозы!$Y$2,Прогнозы!$W$6=Прогнозы!$Y$6),2,3)),SQRT(POWER(Прогнозы!$W$2-Прогнозы!$W$6,2)+POWER(Прогнозы!$Y$2-Прогнозы!$Y$6,2))),2),"")</f>
        <v>1</v>
      </c>
      <c r="M5" s="11">
        <f>IF(AND(Прогнозы!$Z$2&lt;&gt;"",Прогнозы!$Z$6&lt;&gt;""),IF(Прогнозы!$Z$6=Прогнозы!$Z$2,0,1.5),"")</f>
        <v>1.5</v>
      </c>
      <c r="N5" s="11">
        <f>IF(AND(Прогнозы!$AA$2&lt;&gt;"",Прогнозы!$AA$6&lt;&gt;""),IF(Прогнозы!$AA$6=Прогнозы!$AA$2,0,1.5),"")</f>
        <v>1.5</v>
      </c>
      <c r="O5" s="11">
        <f>IF(AND(Прогнозы!$AB$2&lt;&gt;"",Прогнозы!$AB$6&lt;&gt;""),IF(Прогнозы!$AB$6=Прогнозы!$AB$2,0,1.5),"")</f>
        <v>1.5</v>
      </c>
      <c r="P5" s="11">
        <f>IF(AND(Прогнозы!$AC$2&lt;&gt;"",Прогнозы!$AC$6&lt;&gt;""),IF(Прогнозы!$AC$6=Прогнозы!$AC$2,0,1.5),"")</f>
        <v>1.5</v>
      </c>
      <c r="Q5" s="11">
        <f>IF(AND(Прогнозы!$AD$2&lt;&gt;"",Прогнозы!$AD$6&lt;&gt;""),IF(Прогнозы!$AD$6=Прогнозы!$AD$2,0,1.5),"")</f>
        <v>1.5</v>
      </c>
      <c r="R5" s="11">
        <f>IF(AND(Прогнозы!$AE$2&lt;&gt;"",Прогнозы!$AG$2&lt;&gt;"",Прогнозы!$AE$6&lt;&gt;"",Прогнозы!$AG$6&lt;&gt;""),ROUND(SUM(IF(SIGN(Прогнозы!$AE$2-Прогнозы!$AG$2)=SIGN(Прогнозы!$AE$6-Прогнозы!$AG$6),0,IF(OR(Прогнозы!$AE$2=Прогнозы!$AG$2,Прогнозы!$AE$6=Прогнозы!$AG$6),2,3)),SQRT(POWER(Прогнозы!$AE$2-Прогнозы!$AE$6,2)+POWER(Прогнозы!$AG$2-Прогнозы!$AG$6,2))),2),"")</f>
        <v>1</v>
      </c>
      <c r="S5" s="11">
        <f>IF(AND(Прогнозы!$AH$2&lt;&gt;"",Прогнозы!$AJ$2&lt;&gt;"",Прогнозы!$AH$6&lt;&gt;"",Прогнозы!$AJ$6&lt;&gt;""),ROUND(SUM(IF(SIGN(Прогнозы!$AH$2-Прогнозы!$AJ$2)=SIGN(Прогнозы!$AH$6-Прогнозы!$AJ$6),0,IF(OR(Прогнозы!$AH$2=Прогнозы!$AJ$2,Прогнозы!$AH$6=Прогнозы!$AJ$6),2,3)),SQRT(POWER(Прогнозы!$AH$2-Прогнозы!$AH$6,2)+POWER(Прогнозы!$AJ$2-Прогнозы!$AJ$6,2))),2),"")</f>
        <v>2.24</v>
      </c>
      <c r="T5" s="11">
        <f>IF(AND(Прогнозы!$AK$2&lt;&gt;"",Прогнозы!$AM$2&lt;&gt;"",Прогнозы!$AK$6&lt;&gt;"",Прогнозы!$AM$6&lt;&gt;""),ROUND(SUM(IF(SIGN(Прогнозы!$AK$2-Прогнозы!$AM$2)=SIGN(Прогнозы!$AK$6-Прогнозы!$AM$6),0,IF(OR(Прогнозы!$AK$2=Прогнозы!$AM$2,Прогнозы!$AK$6=Прогнозы!$AM$6),2,3)),SQRT(POWER(Прогнозы!$AK$2-Прогнозы!$AK$6,2)+POWER(Прогнозы!$AM$2-Прогнозы!$AM$6,2))),2),"")</f>
        <v>6.16</v>
      </c>
      <c r="U5" s="11">
        <f t="shared" si="0"/>
        <v>41.67</v>
      </c>
    </row>
    <row r="6" spans="1:21" ht="12.75">
      <c r="A6" s="10" t="str">
        <f>Прогнозы!A7</f>
        <v>Irishka</v>
      </c>
      <c r="B6" s="10">
        <f>IF(AND(Прогнозы!$C$2&lt;&gt;"",Прогнозы!$E$2&lt;&gt;"",Прогнозы!$C$7&lt;&gt;"",Прогнозы!$E$7&lt;&gt;""),ROUND(SUM(IF(SIGN(Прогнозы!$C$2-Прогнозы!$E$2)=SIGN(Прогнозы!$C$7-Прогнозы!$E$7),0,IF(OR(Прогнозы!$C$2=Прогнозы!$E$2,Прогнозы!$C$7=Прогнозы!$E$7),2,3)),SQRT(POWER(Прогнозы!$C$2-Прогнозы!$C$7,2)+POWER(Прогнозы!$E$2-Прогнозы!$E$7,2))),2),"")</f>
        <v>4.24</v>
      </c>
      <c r="C6" s="10">
        <f>IF(AND(Прогнозы!$F$2&lt;&gt;"",Прогнозы!$H$2&lt;&gt;"",Прогнозы!$F$7&lt;&gt;"",Прогнозы!$H$7&lt;&gt;""),ROUND(SUM(IF(SIGN(Прогнозы!$F$2-Прогнозы!$H$2)=SIGN(Прогнозы!$F$7-Прогнозы!$H$7),0,IF(OR(Прогнозы!$F$2=Прогнозы!$H$2,Прогнозы!$F$7=Прогнозы!$H$7),2,3)),SQRT(POWER(Прогнозы!$F$2-Прогнозы!$F$7,2)+POWER(Прогнозы!$H$2-Прогнозы!$H$7,2))),2),"")</f>
        <v>3</v>
      </c>
      <c r="D6" s="10">
        <f>IF(AND(Прогнозы!$I$2&lt;&gt;"",Прогнозы!$K$2&lt;&gt;"",Прогнозы!$I$7&lt;&gt;"",Прогнозы!$K$7&lt;&gt;""),ROUND(SUM(IF(SIGN(Прогнозы!$I$2-Прогнозы!$K$2)=SIGN(Прогнозы!$I$7-Прогнозы!$K$7),0,IF(OR(Прогнозы!$I$2=Прогнозы!$K$2,Прогнозы!$I$7=Прогнозы!$K$7),2,3)),SQRT(POWER(Прогнозы!$I$2-Прогнозы!$I$7,2)+POWER(Прогнозы!$K$2-Прогнозы!$K$7,2))),2),"")</f>
        <v>6.16</v>
      </c>
      <c r="E6" s="10">
        <f>IF(AND(Прогнозы!$L$2&lt;&gt;"",Прогнозы!$L$7&lt;&gt;""),IF(Прогнозы!$L$7=Прогнозы!$L$2,0,1.5),"")</f>
        <v>0</v>
      </c>
      <c r="F6" s="10">
        <f>IF(AND(Прогнозы!$M$2&lt;&gt;"",Прогнозы!$M$7&lt;&gt;""),IF(Прогнозы!$M$7=Прогнозы!$M$2,0,1.5),"")</f>
        <v>0</v>
      </c>
      <c r="G6" s="10">
        <f>IF(AND(Прогнозы!$N$2&lt;&gt;"",Прогнозы!$N$7&lt;&gt;""),IF(Прогнозы!$N$7=Прогнозы!$N$2,0,1.5),"")</f>
        <v>1.5</v>
      </c>
      <c r="H6" s="10">
        <f>IF(AND(Прогнозы!$O$2&lt;&gt;"",Прогнозы!$O$7&lt;&gt;""),IF(Прогнозы!$O$7=Прогнозы!$O$2,0,1.5),"")</f>
        <v>1.5</v>
      </c>
      <c r="I6" s="10">
        <f>IF(AND(Прогнозы!$P$2&lt;&gt;"",Прогнозы!$P$7&lt;&gt;""),IF(Прогнозы!$P$7=Прогнозы!$P$2,0,1.5),"")</f>
        <v>0</v>
      </c>
      <c r="J6" s="10">
        <f>IF(AND(Прогнозы!$Q$2&lt;&gt;"",Прогнозы!$S$2&lt;&gt;"",Прогнозы!$Q$7&lt;&gt;"",Прогнозы!$S$7&lt;&gt;""),ROUND(SUM(IF(SIGN(Прогнозы!$Q$2-Прогнозы!$S$2)=SIGN(Прогнозы!$Q$7-Прогнозы!$S$7),0,IF(OR(Прогнозы!$Q$2=Прогнозы!$S$2,Прогнозы!$Q$7=Прогнозы!$S$7),2,3)),SQRT(POWER(Прогнозы!$Q$2-Прогнозы!$Q$7,2)+POWER(Прогнозы!$S$2-Прогнозы!$S$7,2))),2),"")</f>
        <v>2.83</v>
      </c>
      <c r="K6" s="10">
        <f>IF(AND(Прогнозы!$T$2&lt;&gt;"",Прогнозы!$V$2&lt;&gt;"",Прогнозы!$T$7&lt;&gt;"",Прогнозы!$V$7&lt;&gt;""),ROUND(SUM(IF(SIGN(Прогнозы!$T$2-Прогнозы!$V$2)=SIGN(Прогнозы!$T$7-Прогнозы!$V$7),0,IF(OR(Прогнозы!$T$2=Прогнозы!$V$2,Прогнозы!$T$7=Прогнозы!$V$7),2,3)),SQRT(POWER(Прогнозы!$T$2-Прогнозы!$T$7,2)+POWER(Прогнозы!$V$2-Прогнозы!$V$7,2))),2),"")</f>
        <v>3</v>
      </c>
      <c r="L6" s="10">
        <f>IF(AND(Прогнозы!$W$2&lt;&gt;"",Прогнозы!$Y$2&lt;&gt;"",Прогнозы!$W$7&lt;&gt;"",Прогнозы!$Y$7&lt;&gt;""),ROUND(SUM(IF(SIGN(Прогнозы!$W$2-Прогнозы!$Y$2)=SIGN(Прогнозы!$W$7-Прогнозы!$Y$7),0,IF(OR(Прогнозы!$W$2=Прогнозы!$Y$2,Прогнозы!$W$7=Прогнозы!$Y$7),2,3)),SQRT(POWER(Прогнозы!$W$2-Прогнозы!$W$7,2)+POWER(Прогнозы!$Y$2-Прогнозы!$Y$7,2))),2),"")</f>
        <v>2.24</v>
      </c>
      <c r="M6" s="10">
        <f>IF(AND(Прогнозы!$Z$2&lt;&gt;"",Прогнозы!$Z$7&lt;&gt;""),IF(Прогнозы!$Z$7=Прогнозы!$Z$2,0,1.5),"")</f>
        <v>1.5</v>
      </c>
      <c r="N6" s="10">
        <f>IF(AND(Прогнозы!$AA$2&lt;&gt;"",Прогнозы!$AA$7&lt;&gt;""),IF(Прогнозы!$AA$7=Прогнозы!$AA$2,0,1.5),"")</f>
        <v>0</v>
      </c>
      <c r="O6" s="10">
        <f>IF(AND(Прогнозы!$AB$2&lt;&gt;"",Прогнозы!$AB$7&lt;&gt;""),IF(Прогнозы!$AB$7=Прогнозы!$AB$2,0,1.5),"")</f>
        <v>1.5</v>
      </c>
      <c r="P6" s="10">
        <f>IF(AND(Прогнозы!$AC$2&lt;&gt;"",Прогнозы!$AC$7&lt;&gt;""),IF(Прогнозы!$AC$7=Прогнозы!$AC$2,0,1.5),"")</f>
        <v>0</v>
      </c>
      <c r="Q6" s="10">
        <f>IF(AND(Прогнозы!$AD$2&lt;&gt;"",Прогнозы!$AD$7&lt;&gt;""),IF(Прогнозы!$AD$7=Прогнозы!$AD$2,0,1.5),"")</f>
        <v>1.5</v>
      </c>
      <c r="R6" s="10">
        <f>IF(AND(Прогнозы!$AE$2&lt;&gt;"",Прогнозы!$AG$2&lt;&gt;"",Прогнозы!$AE$7&lt;&gt;"",Прогнозы!$AG$7&lt;&gt;""),ROUND(SUM(IF(SIGN(Прогнозы!$AE$2-Прогнозы!$AG$2)=SIGN(Прогнозы!$AE$7-Прогнозы!$AG$7),0,IF(OR(Прогнозы!$AE$2=Прогнозы!$AG$2,Прогнозы!$AE$7=Прогнозы!$AG$7),2,3)),SQRT(POWER(Прогнозы!$AE$2-Прогнозы!$AE$7,2)+POWER(Прогнозы!$AG$2-Прогнозы!$AG$7,2))),2),"")</f>
        <v>2</v>
      </c>
      <c r="S6" s="10">
        <f>IF(AND(Прогнозы!$AH$2&lt;&gt;"",Прогнозы!$AJ$2&lt;&gt;"",Прогнозы!$AH$7&lt;&gt;"",Прогнозы!$AJ$7&lt;&gt;""),ROUND(SUM(IF(SIGN(Прогнозы!$AH$2-Прогнозы!$AJ$2)=SIGN(Прогнозы!$AH$7-Прогнозы!$AJ$7),0,IF(OR(Прогнозы!$AH$2=Прогнозы!$AJ$2,Прогнозы!$AH$7=Прогнозы!$AJ$7),2,3)),SQRT(POWER(Прогнозы!$AH$2-Прогнозы!$AH$7,2)+POWER(Прогнозы!$AJ$2-Прогнозы!$AJ$7,2))),2),"")</f>
        <v>3.61</v>
      </c>
      <c r="T6" s="10">
        <f>IF(AND(Прогнозы!$AK$2&lt;&gt;"",Прогнозы!$AM$2&lt;&gt;"",Прогнозы!$AK$7&lt;&gt;"",Прогнозы!$AM$7&lt;&gt;""),ROUND(SUM(IF(SIGN(Прогнозы!$AK$2-Прогнозы!$AM$2)=SIGN(Прогнозы!$AK$7-Прогнозы!$AM$7),0,IF(OR(Прогнозы!$AK$2=Прогнозы!$AM$2,Прогнозы!$AK$7=Прогнозы!$AM$7),2,3)),SQRT(POWER(Прогнозы!$AK$2-Прогнозы!$AK$7,2)+POWER(Прогнозы!$AM$2-Прогнозы!$AM$7,2))),2),"")</f>
        <v>5</v>
      </c>
      <c r="U6" s="10">
        <f t="shared" si="0"/>
        <v>39.58</v>
      </c>
    </row>
    <row r="7" spans="1:21" ht="12.75">
      <c r="A7" s="11" t="str">
        <f>Прогнозы!A8</f>
        <v>Svetik</v>
      </c>
      <c r="B7" s="11">
        <f>IF(AND(Прогнозы!$C$2&lt;&gt;"",Прогнозы!$E$2&lt;&gt;"",Прогнозы!$C$8&lt;&gt;"",Прогнозы!$E$8&lt;&gt;""),ROUND(SUM(IF(SIGN(Прогнозы!$C$2-Прогнозы!$E$2)=SIGN(Прогнозы!$C$8-Прогнозы!$E$8),0,IF(OR(Прогнозы!$C$2=Прогнозы!$E$2,Прогнозы!$C$8=Прогнозы!$E$8),2,3)),SQRT(POWER(Прогнозы!$C$2-Прогнозы!$C$8,2)+POWER(Прогнозы!$E$2-Прогнозы!$E$8,2))),2),"")</f>
        <v>1.41</v>
      </c>
      <c r="C7" s="11">
        <f>IF(AND(Прогнозы!$F$2&lt;&gt;"",Прогнозы!$H$2&lt;&gt;"",Прогнозы!$F$8&lt;&gt;"",Прогнозы!$H$8&lt;&gt;""),ROUND(SUM(IF(SIGN(Прогнозы!$F$2-Прогнозы!$H$2)=SIGN(Прогнозы!$F$8-Прогнозы!$H$8),0,IF(OR(Прогнозы!$F$2=Прогнозы!$H$2,Прогнозы!$F$8=Прогнозы!$H$8),2,3)),SQRT(POWER(Прогнозы!$F$2-Прогнозы!$F$8,2)+POWER(Прогнозы!$H$2-Прогнозы!$H$8,2))),2),"")</f>
        <v>4.41</v>
      </c>
      <c r="D7" s="11">
        <f>IF(AND(Прогнозы!$I$2&lt;&gt;"",Прогнозы!$K$2&lt;&gt;"",Прогнозы!$I$8&lt;&gt;"",Прогнозы!$K$8&lt;&gt;""),ROUND(SUM(IF(SIGN(Прогнозы!$I$2-Прогнозы!$K$2)=SIGN(Прогнозы!$I$8-Прогнозы!$K$8),0,IF(OR(Прогнозы!$I$2=Прогнозы!$K$2,Прогнозы!$I$8=Прогнозы!$K$8),2,3)),SQRT(POWER(Прогнозы!$I$2-Прогнозы!$I$8,2)+POWER(Прогнозы!$K$2-Прогнозы!$K$8,2))),2),"")</f>
        <v>6.16</v>
      </c>
      <c r="E7" s="11">
        <f>IF(AND(Прогнозы!$L$2&lt;&gt;"",Прогнозы!$L$8&lt;&gt;""),IF(Прогнозы!$L$8=Прогнозы!$L$2,0,1.5),"")</f>
        <v>1.5</v>
      </c>
      <c r="F7" s="11">
        <f>IF(AND(Прогнозы!$M$2&lt;&gt;"",Прогнозы!$M$8&lt;&gt;""),IF(Прогнозы!$M$8=Прогнозы!$M$2,0,1.5),"")</f>
        <v>0</v>
      </c>
      <c r="G7" s="11">
        <f>IF(AND(Прогнозы!$N$2&lt;&gt;"",Прогнозы!$N$8&lt;&gt;""),IF(Прогнозы!$N$8=Прогнозы!$N$2,0,1.5),"")</f>
        <v>1.5</v>
      </c>
      <c r="H7" s="11">
        <f>IF(AND(Прогнозы!$O$2&lt;&gt;"",Прогнозы!$O$8&lt;&gt;""),IF(Прогнозы!$O$8=Прогнозы!$O$2,0,1.5),"")</f>
        <v>1.5</v>
      </c>
      <c r="I7" s="11">
        <f>IF(AND(Прогнозы!$P$2&lt;&gt;"",Прогнозы!$P$8&lt;&gt;""),IF(Прогнозы!$P$8=Прогнозы!$P$2,0,1.5),"")</f>
        <v>0</v>
      </c>
      <c r="J7" s="11">
        <f>IF(AND(Прогнозы!$Q$2&lt;&gt;"",Прогнозы!$S$2&lt;&gt;"",Прогнозы!$Q$8&lt;&gt;"",Прогнозы!$S$8&lt;&gt;""),ROUND(SUM(IF(SIGN(Прогнозы!$Q$2-Прогнозы!$S$2)=SIGN(Прогнозы!$Q$8-Прогнозы!$S$8),0,IF(OR(Прогнозы!$Q$2=Прогнозы!$S$2,Прогнозы!$Q$8=Прогнозы!$S$8),2,3)),SQRT(POWER(Прогнозы!$Q$2-Прогнозы!$Q$8,2)+POWER(Прогнозы!$S$2-Прогнозы!$S$8,2))),2),"")</f>
        <v>1.41</v>
      </c>
      <c r="K7" s="11">
        <f>IF(AND(Прогнозы!$T$2&lt;&gt;"",Прогнозы!$V$2&lt;&gt;"",Прогнозы!$T$8&lt;&gt;"",Прогнозы!$V$8&lt;&gt;""),ROUND(SUM(IF(SIGN(Прогнозы!$T$2-Прогнозы!$V$2)=SIGN(Прогнозы!$T$8-Прогнозы!$V$8),0,IF(OR(Прогнозы!$T$2=Прогнозы!$V$2,Прогнозы!$T$8=Прогнозы!$V$8),2,3)),SQRT(POWER(Прогнозы!$T$2-Прогнозы!$T$8,2)+POWER(Прогнозы!$V$2-Прогнозы!$V$8,2))),2),"")</f>
        <v>1.41</v>
      </c>
      <c r="L7" s="11">
        <f>IF(AND(Прогнозы!$W$2&lt;&gt;"",Прогнозы!$Y$2&lt;&gt;"",Прогнозы!$W$8&lt;&gt;"",Прогнозы!$Y$8&lt;&gt;""),ROUND(SUM(IF(SIGN(Прогнозы!$W$2-Прогнозы!$Y$2)=SIGN(Прогнозы!$W$8-Прогнозы!$Y$8),0,IF(OR(Прогнозы!$W$2=Прогнозы!$Y$2,Прогнозы!$W$8=Прогнозы!$Y$8),2,3)),SQRT(POWER(Прогнозы!$W$2-Прогнозы!$W$8,2)+POWER(Прогнозы!$Y$2-Прогнозы!$Y$8,2))),2),"")</f>
        <v>4</v>
      </c>
      <c r="M7" s="11">
        <f>IF(AND(Прогнозы!$Z$2&lt;&gt;"",Прогнозы!$Z$8&lt;&gt;""),IF(Прогнозы!$Z$8=Прогнозы!$Z$2,0,1.5),"")</f>
        <v>1.5</v>
      </c>
      <c r="N7" s="11">
        <f>IF(AND(Прогнозы!$AA$2&lt;&gt;"",Прогнозы!$AA$8&lt;&gt;""),IF(Прогнозы!$AA$8=Прогнозы!$AA$2,0,1.5),"")</f>
        <v>0</v>
      </c>
      <c r="O7" s="11">
        <f>IF(AND(Прогнозы!$AB$2&lt;&gt;"",Прогнозы!$AB$8&lt;&gt;""),IF(Прогнозы!$AB$8=Прогнозы!$AB$2,0,1.5),"")</f>
        <v>1.5</v>
      </c>
      <c r="P7" s="11">
        <f>IF(AND(Прогнозы!$AC$2&lt;&gt;"",Прогнозы!$AC$8&lt;&gt;""),IF(Прогнозы!$AC$8=Прогнозы!$AC$2,0,1.5),"")</f>
        <v>0</v>
      </c>
      <c r="Q7" s="11">
        <f>IF(AND(Прогнозы!$AD$2&lt;&gt;"",Прогнозы!$AD$8&lt;&gt;""),IF(Прогнозы!$AD$8=Прогнозы!$AD$2,0,1.5),"")</f>
        <v>1.5</v>
      </c>
      <c r="R7" s="11">
        <f>IF(AND(Прогнозы!$AE$2&lt;&gt;"",Прогнозы!$AG$2&lt;&gt;"",Прогнозы!$AE$8&lt;&gt;"",Прогнозы!$AG$8&lt;&gt;""),ROUND(SUM(IF(SIGN(Прогнозы!$AE$2-Прогнозы!$AG$2)=SIGN(Прогнозы!$AE$8-Прогнозы!$AG$8),0,IF(OR(Прогнозы!$AE$2=Прогнозы!$AG$2,Прогнозы!$AE$8=Прогнозы!$AG$8),2,3)),SQRT(POWER(Прогнозы!$AE$2-Прогнозы!$AE$8,2)+POWER(Прогнозы!$AG$2-Прогнозы!$AG$8,2))),2),"")</f>
        <v>2</v>
      </c>
      <c r="S7" s="11">
        <f>IF(AND(Прогнозы!$AH$2&lt;&gt;"",Прогнозы!$AJ$2&lt;&gt;"",Прогнозы!$AH$8&lt;&gt;"",Прогнозы!$AJ$8&lt;&gt;""),ROUND(SUM(IF(SIGN(Прогнозы!$AH$2-Прогнозы!$AJ$2)=SIGN(Прогнозы!$AH$8-Прогнозы!$AJ$8),0,IF(OR(Прогнозы!$AH$2=Прогнозы!$AJ$2,Прогнозы!$AH$8=Прогнозы!$AJ$8),2,3)),SQRT(POWER(Прогнозы!$AH$2-Прогнозы!$AH$8,2)+POWER(Прогнозы!$AJ$2-Прогнозы!$AJ$8,2))),2),"")</f>
        <v>3.61</v>
      </c>
      <c r="T7" s="11">
        <f>IF(AND(Прогнозы!$AK$2&lt;&gt;"",Прогнозы!$AM$2&lt;&gt;"",Прогнозы!$AK$8&lt;&gt;"",Прогнозы!$AM$8&lt;&gt;""),ROUND(SUM(IF(SIGN(Прогнозы!$AK$2-Прогнозы!$AM$2)=SIGN(Прогнозы!$AK$8-Прогнозы!$AM$8),0,IF(OR(Прогнозы!$AK$2=Прогнозы!$AM$2,Прогнозы!$AK$8=Прогнозы!$AM$8),2,3)),SQRT(POWER(Прогнозы!$AK$2-Прогнозы!$AK$8,2)+POWER(Прогнозы!$AM$2-Прогнозы!$AM$8,2))),2),"")</f>
        <v>5</v>
      </c>
      <c r="U7" s="11">
        <f t="shared" si="0"/>
        <v>38.410000000000004</v>
      </c>
    </row>
    <row r="8" spans="1:21" ht="12.75">
      <c r="A8" s="10" t="str">
        <f>Прогнозы!A9</f>
        <v>KorsaR</v>
      </c>
      <c r="B8" s="10">
        <f>IF(AND(Прогнозы!$C$2&lt;&gt;"",Прогнозы!$E$2&lt;&gt;"",Прогнозы!$C$9&lt;&gt;"",Прогнозы!$E$9&lt;&gt;""),ROUND(SUM(IF(SIGN(Прогнозы!$C$2-Прогнозы!$E$2)=SIGN(Прогнозы!$C$9-Прогнозы!$E$9),0,IF(OR(Прогнозы!$C$2=Прогнозы!$E$2,Прогнозы!$C$9=Прогнозы!$E$9),2,3)),SQRT(POWER(Прогнозы!$C$2-Прогнозы!$C$9,2)+POWER(Прогнозы!$E$2-Прогнозы!$E$9,2))),2),"")</f>
        <v>4.24</v>
      </c>
      <c r="C8" s="10">
        <f>IF(AND(Прогнозы!$F$2&lt;&gt;"",Прогнозы!$H$2&lt;&gt;"",Прогнозы!$F$9&lt;&gt;"",Прогнозы!$H$9&lt;&gt;""),ROUND(SUM(IF(SIGN(Прогнозы!$F$2-Прогнозы!$H$2)=SIGN(Прогнозы!$F$9-Прогнозы!$H$9),0,IF(OR(Прогнозы!$F$2=Прогнозы!$H$2,Прогнозы!$F$9=Прогнозы!$H$9),2,3)),SQRT(POWER(Прогнозы!$F$2-Прогнозы!$F$9,2)+POWER(Прогнозы!$H$2-Прогнозы!$H$9,2))),2),"")</f>
        <v>0</v>
      </c>
      <c r="D8" s="10">
        <f>IF(AND(Прогнозы!$I$2&lt;&gt;"",Прогнозы!$K$2&lt;&gt;"",Прогнозы!$I$9&lt;&gt;"",Прогнозы!$K$9&lt;&gt;""),ROUND(SUM(IF(SIGN(Прогнозы!$I$2-Прогнозы!$K$2)=SIGN(Прогнозы!$I$9-Прогнозы!$K$9),0,IF(OR(Прогнозы!$I$2=Прогнозы!$K$2,Прогнозы!$I$9=Прогнозы!$K$9),2,3)),SQRT(POWER(Прогнозы!$I$2-Прогнозы!$I$9,2)+POWER(Прогнозы!$K$2-Прогнозы!$K$9,2))),2),"")</f>
        <v>6.16</v>
      </c>
      <c r="E8" s="10">
        <f>IF(AND(Прогнозы!$L$2&lt;&gt;"",Прогнозы!$L$9&lt;&gt;""),IF(Прогнозы!$L$9=Прогнозы!$L$2,0,1.5),"")</f>
        <v>0</v>
      </c>
      <c r="F8" s="10">
        <f>IF(AND(Прогнозы!$M$2&lt;&gt;"",Прогнозы!$M$9&lt;&gt;""),IF(Прогнозы!$M$9=Прогнозы!$M$2,0,1.5),"")</f>
        <v>0</v>
      </c>
      <c r="G8" s="10">
        <f>IF(AND(Прогнозы!$N$2&lt;&gt;"",Прогнозы!$N$9&lt;&gt;""),IF(Прогнозы!$N$9=Прогнозы!$N$2,0,1.5),"")</f>
        <v>1.5</v>
      </c>
      <c r="H8" s="10">
        <f>IF(AND(Прогнозы!$O$2&lt;&gt;"",Прогнозы!$O$9&lt;&gt;""),IF(Прогнозы!$O$9=Прогнозы!$O$2,0,1.5),"")</f>
        <v>1.5</v>
      </c>
      <c r="I8" s="10">
        <f>IF(AND(Прогнозы!$P$2&lt;&gt;"",Прогнозы!$P$9&lt;&gt;""),IF(Прогнозы!$P$9=Прогнозы!$P$2,0,1.5),"")</f>
        <v>0</v>
      </c>
      <c r="J8" s="10">
        <f>IF(AND(Прогнозы!$Q$2&lt;&gt;"",Прогнозы!$S$2&lt;&gt;"",Прогнозы!$Q$9&lt;&gt;"",Прогнозы!$S$9&lt;&gt;""),ROUND(SUM(IF(SIGN(Прогнозы!$Q$2-Прогнозы!$S$2)=SIGN(Прогнозы!$Q$9-Прогнозы!$S$9),0,IF(OR(Прогнозы!$Q$2=Прогнозы!$S$2,Прогнозы!$Q$9=Прогнозы!$S$9),2,3)),SQRT(POWER(Прогнозы!$Q$2-Прогнозы!$Q$9,2)+POWER(Прогнозы!$S$2-Прогнозы!$S$9,2))),2),"")</f>
        <v>2.83</v>
      </c>
      <c r="K8" s="10">
        <f>IF(AND(Прогнозы!$T$2&lt;&gt;"",Прогнозы!$V$2&lt;&gt;"",Прогнозы!$T$9&lt;&gt;"",Прогнозы!$V$9&lt;&gt;""),ROUND(SUM(IF(SIGN(Прогнозы!$T$2-Прогнозы!$V$2)=SIGN(Прогнозы!$T$9-Прогнозы!$V$9),0,IF(OR(Прогнозы!$T$2=Прогнозы!$V$2,Прогнозы!$T$9=Прогнозы!$V$9),2,3)),SQRT(POWER(Прогнозы!$T$2-Прогнозы!$T$9,2)+POWER(Прогнозы!$V$2-Прогнозы!$V$9,2))),2),"")</f>
        <v>4.24</v>
      </c>
      <c r="L8" s="10">
        <f>IF(AND(Прогнозы!$W$2&lt;&gt;"",Прогнозы!$Y$2&lt;&gt;"",Прогнозы!$W$9&lt;&gt;"",Прогнозы!$Y$9&lt;&gt;""),ROUND(SUM(IF(SIGN(Прогнозы!$W$2-Прогнозы!$Y$2)=SIGN(Прогнозы!$W$9-Прогнозы!$Y$9),0,IF(OR(Прогнозы!$W$2=Прогнозы!$Y$2,Прогнозы!$W$9=Прогнозы!$Y$9),2,3)),SQRT(POWER(Прогнозы!$W$2-Прогнозы!$W$9,2)+POWER(Прогнозы!$Y$2-Прогнозы!$Y$9,2))),2),"")</f>
        <v>1</v>
      </c>
      <c r="M8" s="10">
        <f>IF(AND(Прогнозы!$Z$2&lt;&gt;"",Прогнозы!$Z$9&lt;&gt;""),IF(Прогнозы!$Z$9=Прогнозы!$Z$2,0,1.5),"")</f>
        <v>1.5</v>
      </c>
      <c r="N8" s="10">
        <f>IF(AND(Прогнозы!$AA$2&lt;&gt;"",Прогнозы!$AA$9&lt;&gt;""),IF(Прогнозы!$AA$9=Прогнозы!$AA$2,0,1.5),"")</f>
        <v>0</v>
      </c>
      <c r="O8" s="10">
        <f>IF(AND(Прогнозы!$AB$2&lt;&gt;"",Прогнозы!$AB$9&lt;&gt;""),IF(Прогнозы!$AB$9=Прогнозы!$AB$2,0,1.5),"")</f>
        <v>0</v>
      </c>
      <c r="P8" s="10">
        <f>IF(AND(Прогнозы!$AC$2&lt;&gt;"",Прогнозы!$AC$9&lt;&gt;""),IF(Прогнозы!$AC$9=Прогнозы!$AC$2,0,1.5),"")</f>
        <v>1.5</v>
      </c>
      <c r="Q8" s="10">
        <f>IF(AND(Прогнозы!$AD$2&lt;&gt;"",Прогнозы!$AD$9&lt;&gt;""),IF(Прогнозы!$AD$9=Прогнозы!$AD$2,0,1.5),"")</f>
        <v>1.5</v>
      </c>
      <c r="R8" s="10">
        <f>IF(AND(Прогнозы!$AE$2&lt;&gt;"",Прогнозы!$AG$2&lt;&gt;"",Прогнозы!$AE$9&lt;&gt;"",Прогнозы!$AG$9&lt;&gt;""),ROUND(SUM(IF(SIGN(Прогнозы!$AE$2-Прогнозы!$AG$2)=SIGN(Прогнозы!$AE$9-Прогнозы!$AG$9),0,IF(OR(Прогнозы!$AE$2=Прогнозы!$AG$2,Прогнозы!$AE$9=Прогнозы!$AG$9),2,3)),SQRT(POWER(Прогнозы!$AE$2-Прогнозы!$AE$9,2)+POWER(Прогнозы!$AG$2-Прогнозы!$AG$9,2))),2),"")</f>
        <v>2</v>
      </c>
      <c r="S8" s="10">
        <f>IF(AND(Прогнозы!$AH$2&lt;&gt;"",Прогнозы!$AJ$2&lt;&gt;"",Прогнозы!$AH$9&lt;&gt;"",Прогнозы!$AJ$9&lt;&gt;""),ROUND(SUM(IF(SIGN(Прогнозы!$AH$2-Прогнозы!$AJ$2)=SIGN(Прогнозы!$AH$9-Прогнозы!$AJ$9),0,IF(OR(Прогнозы!$AH$2=Прогнозы!$AJ$2,Прогнозы!$AH$9=Прогнозы!$AJ$9),2,3)),SQRT(POWER(Прогнозы!$AH$2-Прогнозы!$AH$9,2)+POWER(Прогнозы!$AJ$2-Прогнозы!$AJ$9,2))),2),"")</f>
        <v>2.83</v>
      </c>
      <c r="T8" s="10">
        <f>IF(AND(Прогнозы!$AK$2&lt;&gt;"",Прогнозы!$AM$2&lt;&gt;"",Прогнозы!$AK$9&lt;&gt;"",Прогнозы!$AM$9&lt;&gt;""),ROUND(SUM(IF(SIGN(Прогнозы!$AK$2-Прогнозы!$AM$2)=SIGN(Прогнозы!$AK$9-Прогнозы!$AM$9),0,IF(OR(Прогнозы!$AK$2=Прогнозы!$AM$2,Прогнозы!$AK$9=Прогнозы!$AM$9),2,3)),SQRT(POWER(Прогнозы!$AK$2-Прогнозы!$AK$9,2)+POWER(Прогнозы!$AM$2-Прогнозы!$AM$9,2))),2),"")</f>
        <v>5</v>
      </c>
      <c r="U8" s="10">
        <f t="shared" si="0"/>
        <v>35.8</v>
      </c>
    </row>
    <row r="9" spans="1:21" ht="12.75">
      <c r="A9" s="11" t="str">
        <f>Прогнозы!A10</f>
        <v>Greg</v>
      </c>
      <c r="B9" s="11">
        <f>IF(AND(Прогнозы!$C$2&lt;&gt;"",Прогнозы!$E$2&lt;&gt;"",Прогнозы!$C$10&lt;&gt;"",Прогнозы!$E$10&lt;&gt;""),ROUND(SUM(IF(SIGN(Прогнозы!$C$2-Прогнозы!$E$2)=SIGN(Прогнозы!$C$10-Прогнозы!$E$10),0,IF(OR(Прогнозы!$C$2=Прогнозы!$E$2,Прогнозы!$C$10=Прогнозы!$E$10),2,3)),SQRT(POWER(Прогнозы!$C$2-Прогнозы!$C$10,2)+POWER(Прогнозы!$E$2-Прогнозы!$E$10,2))),2),"")</f>
        <v>4.24</v>
      </c>
      <c r="C9" s="11">
        <f>IF(AND(Прогнозы!$F$2&lt;&gt;"",Прогнозы!$H$2&lt;&gt;"",Прогнозы!$F$10&lt;&gt;"",Прогнозы!$H$10&lt;&gt;""),ROUND(SUM(IF(SIGN(Прогнозы!$F$2-Прогнозы!$H$2)=SIGN(Прогнозы!$F$10-Прогнозы!$H$10),0,IF(OR(Прогнозы!$F$2=Прогнозы!$H$2,Прогнозы!$F$10=Прогнозы!$H$10),2,3)),SQRT(POWER(Прогнозы!$F$2-Прогнозы!$F$10,2)+POWER(Прогнозы!$H$2-Прогнозы!$H$10,2))),2),"")</f>
        <v>4.41</v>
      </c>
      <c r="D9" s="11">
        <f>IF(AND(Прогнозы!$I$2&lt;&gt;"",Прогнозы!$K$2&lt;&gt;"",Прогнозы!$I$10&lt;&gt;"",Прогнозы!$K$10&lt;&gt;""),ROUND(SUM(IF(SIGN(Прогнозы!$I$2-Прогнозы!$K$2)=SIGN(Прогнозы!$I$10-Прогнозы!$K$10),0,IF(OR(Прогнозы!$I$2=Прогнозы!$K$2,Прогнозы!$I$10=Прогнозы!$K$10),2,3)),SQRT(POWER(Прогнозы!$I$2-Прогнозы!$I$10,2)+POWER(Прогнозы!$K$2-Прогнозы!$K$10,2))),2),"")</f>
        <v>7.12</v>
      </c>
      <c r="E9" s="11">
        <f>IF(AND(Прогнозы!$L$2&lt;&gt;"",Прогнозы!$L$10&lt;&gt;""),IF(Прогнозы!$L$10=Прогнозы!$L$2,0,1.5),"")</f>
        <v>0</v>
      </c>
      <c r="F9" s="11">
        <f>IF(AND(Прогнозы!$M$2&lt;&gt;"",Прогнозы!$M$10&lt;&gt;""),IF(Прогнозы!$M$10=Прогнозы!$M$2,0,1.5),"")</f>
        <v>0</v>
      </c>
      <c r="G9" s="11">
        <f>IF(AND(Прогнозы!$N$2&lt;&gt;"",Прогнозы!$N$10&lt;&gt;""),IF(Прогнозы!$N$10=Прогнозы!$N$2,0,1.5),"")</f>
        <v>1.5</v>
      </c>
      <c r="H9" s="11">
        <f>IF(AND(Прогнозы!$O$2&lt;&gt;"",Прогнозы!$O$10&lt;&gt;""),IF(Прогнозы!$O$10=Прогнозы!$O$2,0,1.5),"")</f>
        <v>1.5</v>
      </c>
      <c r="I9" s="11">
        <f>IF(AND(Прогнозы!$P$2&lt;&gt;"",Прогнозы!$P$10&lt;&gt;""),IF(Прогнозы!$P$10=Прогнозы!$P$2,0,1.5),"")</f>
        <v>0</v>
      </c>
      <c r="J9" s="11">
        <f>IF(AND(Прогнозы!$Q$2&lt;&gt;"",Прогнозы!$S$2&lt;&gt;"",Прогнозы!$Q$10&lt;&gt;"",Прогнозы!$S$10&lt;&gt;""),ROUND(SUM(IF(SIGN(Прогнозы!$Q$2-Прогнозы!$S$2)=SIGN(Прогнозы!$Q$10-Прогнозы!$S$10),0,IF(OR(Прогнозы!$Q$2=Прогнозы!$S$2,Прогнозы!$Q$10=Прогнозы!$S$10),2,3)),SQRT(POWER(Прогнозы!$Q$2-Прогнозы!$Q$10,2)+POWER(Прогнозы!$S$2-Прогнозы!$S$10,2))),2),"")</f>
        <v>1.41</v>
      </c>
      <c r="K9" s="11">
        <f>IF(AND(Прогнозы!$T$2&lt;&gt;"",Прогнозы!$V$2&lt;&gt;"",Прогнозы!$T$10&lt;&gt;"",Прогнозы!$V$10&lt;&gt;""),ROUND(SUM(IF(SIGN(Прогнозы!$T$2-Прогнозы!$V$2)=SIGN(Прогнозы!$T$10-Прогнозы!$V$10),0,IF(OR(Прогнозы!$T$2=Прогнозы!$V$2,Прогнозы!$T$10=Прогнозы!$V$10),2,3)),SQRT(POWER(Прогнозы!$T$2-Прогнозы!$T$10,2)+POWER(Прогнозы!$V$2-Прогнозы!$V$10,2))),2),"")</f>
        <v>3</v>
      </c>
      <c r="L9" s="11">
        <f>IF(AND(Прогнозы!$W$2&lt;&gt;"",Прогнозы!$Y$2&lt;&gt;"",Прогнозы!$W$10&lt;&gt;"",Прогнозы!$Y$10&lt;&gt;""),ROUND(SUM(IF(SIGN(Прогнозы!$W$2-Прогнозы!$Y$2)=SIGN(Прогнозы!$W$10-Прогнозы!$Y$10),0,IF(OR(Прогнозы!$W$2=Прогнозы!$Y$2,Прогнозы!$W$10=Прогнозы!$Y$10),2,3)),SQRT(POWER(Прогнозы!$W$2-Прогнозы!$W$10,2)+POWER(Прогнозы!$Y$2-Прогнозы!$Y$10,2))),2),"")</f>
        <v>5.16</v>
      </c>
      <c r="M9" s="11">
        <f>IF(AND(Прогнозы!$Z$2&lt;&gt;"",Прогнозы!$Z$10&lt;&gt;""),IF(Прогнозы!$Z$10=Прогнозы!$Z$2,0,1.5),"")</f>
        <v>1.5</v>
      </c>
      <c r="N9" s="11">
        <f>IF(AND(Прогнозы!$AA$2&lt;&gt;"",Прогнозы!$AA$10&lt;&gt;""),IF(Прогнозы!$AA$10=Прогнозы!$AA$2,0,1.5),"")</f>
        <v>0</v>
      </c>
      <c r="O9" s="11">
        <f>IF(AND(Прогнозы!$AB$2&lt;&gt;"",Прогнозы!$AB$10&lt;&gt;""),IF(Прогнозы!$AB$10=Прогнозы!$AB$2,0,1.5),"")</f>
        <v>1.5</v>
      </c>
      <c r="P9" s="11">
        <f>IF(AND(Прогнозы!$AC$2&lt;&gt;"",Прогнозы!$AC$10&lt;&gt;""),IF(Прогнозы!$AC$10=Прогнозы!$AC$2,0,1.5),"")</f>
        <v>0</v>
      </c>
      <c r="Q9" s="11">
        <f>IF(AND(Прогнозы!$AD$2&lt;&gt;"",Прогнозы!$AD$10&lt;&gt;""),IF(Прогнозы!$AD$10=Прогнозы!$AD$2,0,1.5),"")</f>
        <v>1.5</v>
      </c>
      <c r="R9" s="11">
        <f>IF(AND(Прогнозы!$AE$2&lt;&gt;"",Прогнозы!$AG$2&lt;&gt;"",Прогнозы!$AE$10&lt;&gt;"",Прогнозы!$AG$10&lt;&gt;""),ROUND(SUM(IF(SIGN(Прогнозы!$AE$2-Прогнозы!$AG$2)=SIGN(Прогнозы!$AE$10-Прогнозы!$AG$10),0,IF(OR(Прогнозы!$AE$2=Прогнозы!$AG$2,Прогнозы!$AE$10=Прогнозы!$AG$10),2,3)),SQRT(POWER(Прогнозы!$AE$2-Прогнозы!$AE$10,2)+POWER(Прогнозы!$AG$2-Прогнозы!$AG$10,2))),2),"")</f>
        <v>2</v>
      </c>
      <c r="S9" s="11">
        <f>IF(AND(Прогнозы!$AH$2&lt;&gt;"",Прогнозы!$AJ$2&lt;&gt;"",Прогнозы!$AH$10&lt;&gt;"",Прогнозы!$AJ$10&lt;&gt;""),ROUND(SUM(IF(SIGN(Прогнозы!$AH$2-Прогнозы!$AJ$2)=SIGN(Прогнозы!$AH$10-Прогнозы!$AJ$10),0,IF(OR(Прогнозы!$AH$2=Прогнозы!$AJ$2,Прогнозы!$AH$10=Прогнозы!$AJ$10),2,3)),SQRT(POWER(Прогнозы!$AH$2-Прогнозы!$AH$10,2)+POWER(Прогнозы!$AJ$2-Прогнозы!$AJ$10,2))),2),"")</f>
        <v>2.24</v>
      </c>
      <c r="T9" s="11">
        <f>IF(AND(Прогнозы!$AK$2&lt;&gt;"",Прогнозы!$AM$2&lt;&gt;"",Прогнозы!$AK$10&lt;&gt;"",Прогнозы!$AM$10&lt;&gt;""),ROUND(SUM(IF(SIGN(Прогнозы!$AK$2-Прогнозы!$AM$2)=SIGN(Прогнозы!$AK$10-Прогнозы!$AM$10),0,IF(OR(Прогнозы!$AK$2=Прогнозы!$AM$2,Прогнозы!$AK$10=Прогнозы!$AM$10),2,3)),SQRT(POWER(Прогнозы!$AK$2-Прогнозы!$AK$10,2)+POWER(Прогнозы!$AM$2-Прогнозы!$AM$10,2))),2),"")</f>
        <v>5.24</v>
      </c>
      <c r="U9" s="11">
        <f t="shared" si="0"/>
        <v>42.32000000000001</v>
      </c>
    </row>
    <row r="10" spans="1:21" ht="12.75">
      <c r="A10" s="10" t="str">
        <f>Прогнозы!A11</f>
        <v>shpvlad</v>
      </c>
      <c r="B10" s="10">
        <f>IF(AND(Прогнозы!$C$2&lt;&gt;"",Прогнозы!$E$2&lt;&gt;"",Прогнозы!$C$11&lt;&gt;"",Прогнозы!$E$11&lt;&gt;""),ROUND(SUM(IF(SIGN(Прогнозы!$C$2-Прогнозы!$E$2)=SIGN(Прогнозы!$C$11-Прогнозы!$E$11),0,IF(OR(Прогнозы!$C$2=Прогнозы!$E$2,Прогнозы!$C$11=Прогнозы!$E$11),2,3)),SQRT(POWER(Прогнозы!$C$2-Прогнозы!$C$11,2)+POWER(Прогнозы!$E$2-Прогнозы!$E$11,2))),2),"")</f>
        <v>4.24</v>
      </c>
      <c r="C10" s="10">
        <f>IF(AND(Прогнозы!$F$2&lt;&gt;"",Прогнозы!$H$2&lt;&gt;"",Прогнозы!$F$11&lt;&gt;"",Прогнозы!$H$11&lt;&gt;""),ROUND(SUM(IF(SIGN(Прогнозы!$F$2-Прогнозы!$H$2)=SIGN(Прогнозы!$F$11-Прогнозы!$H$11),0,IF(OR(Прогнозы!$F$2=Прогнозы!$H$2,Прогнозы!$F$11=Прогнозы!$H$11),2,3)),SQRT(POWER(Прогнозы!$F$2-Прогнозы!$F$11,2)+POWER(Прогнозы!$H$2-Прогнозы!$H$11,2))),2),"")</f>
        <v>3</v>
      </c>
      <c r="D10" s="10">
        <f>IF(AND(Прогнозы!$I$2&lt;&gt;"",Прогнозы!$K$2&lt;&gt;"",Прогнозы!$I$11&lt;&gt;"",Прогнозы!$K$11&lt;&gt;""),ROUND(SUM(IF(SIGN(Прогнозы!$I$2-Прогнозы!$K$2)=SIGN(Прогнозы!$I$11-Прогнозы!$K$11),0,IF(OR(Прогнозы!$I$2=Прогнозы!$K$2,Прогнозы!$I$11=Прогнозы!$K$11),2,3)),SQRT(POWER(Прогнозы!$I$2-Прогнозы!$I$11,2)+POWER(Прогнозы!$K$2-Прогнозы!$K$11,2))),2),"")</f>
        <v>6.61</v>
      </c>
      <c r="E10" s="10">
        <f>IF(AND(Прогнозы!$L$2&lt;&gt;"",Прогнозы!$L$11&lt;&gt;""),IF(Прогнозы!$L$11=Прогнозы!$L$2,0,1.5),"")</f>
        <v>1.5</v>
      </c>
      <c r="F10" s="10">
        <f>IF(AND(Прогнозы!$M$2&lt;&gt;"",Прогнозы!$M$11&lt;&gt;""),IF(Прогнозы!$M$11=Прогнозы!$M$2,0,1.5),"")</f>
        <v>1.5</v>
      </c>
      <c r="G10" s="10">
        <f>IF(AND(Прогнозы!$N$2&lt;&gt;"",Прогнозы!$N$11&lt;&gt;""),IF(Прогнозы!$N$11=Прогнозы!$N$2,0,1.5),"")</f>
        <v>1.5</v>
      </c>
      <c r="H10" s="10">
        <f>IF(AND(Прогнозы!$O$2&lt;&gt;"",Прогнозы!$O$11&lt;&gt;""),IF(Прогнозы!$O$11=Прогнозы!$O$2,0,1.5),"")</f>
        <v>1.5</v>
      </c>
      <c r="I10" s="10">
        <f>IF(AND(Прогнозы!$P$2&lt;&gt;"",Прогнозы!$P$11&lt;&gt;""),IF(Прогнозы!$P$11=Прогнозы!$P$2,0,1.5),"")</f>
        <v>0</v>
      </c>
      <c r="J10" s="10">
        <f>IF(AND(Прогнозы!$Q$2&lt;&gt;"",Прогнозы!$S$2&lt;&gt;"",Прогнозы!$Q$11&lt;&gt;"",Прогнозы!$S$11&lt;&gt;""),ROUND(SUM(IF(SIGN(Прогнозы!$Q$2-Прогнозы!$S$2)=SIGN(Прогнозы!$Q$11-Прогнозы!$S$11),0,IF(OR(Прогнозы!$Q$2=Прогнозы!$S$2,Прогнозы!$Q$11=Прогнозы!$S$11),2,3)),SQRT(POWER(Прогнозы!$Q$2-Прогнозы!$Q$11,2)+POWER(Прогнозы!$S$2-Прогнозы!$S$11,2))),2),"")</f>
        <v>2.83</v>
      </c>
      <c r="K10" s="10">
        <f>IF(AND(Прогнозы!$T$2&lt;&gt;"",Прогнозы!$V$2&lt;&gt;"",Прогнозы!$T$11&lt;&gt;"",Прогнозы!$V$11&lt;&gt;""),ROUND(SUM(IF(SIGN(Прогнозы!$T$2-Прогнозы!$V$2)=SIGN(Прогнозы!$T$11-Прогнозы!$V$11),0,IF(OR(Прогнозы!$T$2=Прогнозы!$V$2,Прогнозы!$T$11=Прогнозы!$V$11),2,3)),SQRT(POWER(Прогнозы!$T$2-Прогнозы!$T$11,2)+POWER(Прогнозы!$V$2-Прогнозы!$V$11,2))),2),"")</f>
        <v>1.41</v>
      </c>
      <c r="L10" s="10">
        <f>IF(AND(Прогнозы!$W$2&lt;&gt;"",Прогнозы!$Y$2&lt;&gt;"",Прогнозы!$W$11&lt;&gt;"",Прогнозы!$Y$11&lt;&gt;""),ROUND(SUM(IF(SIGN(Прогнозы!$W$2-Прогнозы!$Y$2)=SIGN(Прогнозы!$W$11-Прогнозы!$Y$11),0,IF(OR(Прогнозы!$W$2=Прогнозы!$Y$2,Прогнозы!$W$11=Прогнозы!$Y$11),2,3)),SQRT(POWER(Прогнозы!$W$2-Прогнозы!$W$11,2)+POWER(Прогнозы!$Y$2-Прогнозы!$Y$11,2))),2),"")</f>
        <v>2.24</v>
      </c>
      <c r="M10" s="10">
        <f>IF(AND(Прогнозы!$Z$2&lt;&gt;"",Прогнозы!$Z$11&lt;&gt;""),IF(Прогнозы!$Z$11=Прогнозы!$Z$2,0,1.5),"")</f>
        <v>0</v>
      </c>
      <c r="N10" s="10">
        <f>IF(AND(Прогнозы!$AA$2&lt;&gt;"",Прогнозы!$AA$11&lt;&gt;""),IF(Прогнозы!$AA$11=Прогнозы!$AA$2,0,1.5),"")</f>
        <v>1.5</v>
      </c>
      <c r="O10" s="10">
        <f>IF(AND(Прогнозы!$AB$2&lt;&gt;"",Прогнозы!$AB$11&lt;&gt;""),IF(Прогнозы!$AB$11=Прогнозы!$AB$2,0,1.5),"")</f>
        <v>1.5</v>
      </c>
      <c r="P10" s="10">
        <f>IF(AND(Прогнозы!$AC$2&lt;&gt;"",Прогнозы!$AC$11&lt;&gt;""),IF(Прогнозы!$AC$11=Прогнозы!$AC$2,0,1.5),"")</f>
        <v>1.5</v>
      </c>
      <c r="Q10" s="10">
        <f>IF(AND(Прогнозы!$AD$2&lt;&gt;"",Прогнозы!$AD$11&lt;&gt;""),IF(Прогнозы!$AD$11=Прогнозы!$AD$2,0,1.5),"")</f>
        <v>1.5</v>
      </c>
      <c r="R10" s="10">
        <f>IF(AND(Прогнозы!$AE$2&lt;&gt;"",Прогнозы!$AG$2&lt;&gt;"",Прогнозы!$AE$11&lt;&gt;"",Прогнозы!$AG$11&lt;&gt;""),ROUND(SUM(IF(SIGN(Прогнозы!$AE$2-Прогнозы!$AG$2)=SIGN(Прогнозы!$AE$11-Прогнозы!$AG$11),0,IF(OR(Прогнозы!$AE$2=Прогнозы!$AG$2,Прогнозы!$AE$11=Прогнозы!$AG$11),2,3)),SQRT(POWER(Прогнозы!$AE$2-Прогнозы!$AE$11,2)+POWER(Прогнозы!$AG$2-Прогнозы!$AG$11,2))),2),"")</f>
        <v>1</v>
      </c>
      <c r="S10" s="10">
        <f>IF(AND(Прогнозы!$AH$2&lt;&gt;"",Прогнозы!$AJ$2&lt;&gt;"",Прогнозы!$AH$11&lt;&gt;"",Прогнозы!$AJ$11&lt;&gt;""),ROUND(SUM(IF(SIGN(Прогнозы!$AH$2-Прогнозы!$AJ$2)=SIGN(Прогнозы!$AH$11-Прогнозы!$AJ$11),0,IF(OR(Прогнозы!$AH$2=Прогнозы!$AJ$2,Прогнозы!$AH$11=Прогнозы!$AJ$11),2,3)),SQRT(POWER(Прогнозы!$AH$2-Прогнозы!$AH$11,2)+POWER(Прогнозы!$AJ$2-Прогнозы!$AJ$11,2))),2),"")</f>
        <v>5.16</v>
      </c>
      <c r="T10" s="10">
        <f>IF(AND(Прогнозы!$AK$2&lt;&gt;"",Прогнозы!$AM$2&lt;&gt;"",Прогнозы!$AK$11&lt;&gt;"",Прогнозы!$AM$11&lt;&gt;""),ROUND(SUM(IF(SIGN(Прогнозы!$AK$2-Прогнозы!$AM$2)=SIGN(Прогнозы!$AK$11-Прогнозы!$AM$11),0,IF(OR(Прогнозы!$AK$2=Прогнозы!$AM$2,Прогнозы!$AK$11=Прогнозы!$AM$11),2,3)),SQRT(POWER(Прогнозы!$AK$2-Прогнозы!$AK$11,2)+POWER(Прогнозы!$AM$2-Прогнозы!$AM$11,2))),2),"")</f>
        <v>5</v>
      </c>
      <c r="U10" s="10">
        <f t="shared" si="0"/>
        <v>43.489999999999995</v>
      </c>
    </row>
    <row r="11" spans="1:21" ht="12.75">
      <c r="A11" s="11" t="str">
        <f>Прогнозы!A12</f>
        <v>WOLF DIABLO</v>
      </c>
      <c r="B11" s="11">
        <f>IF(AND(Прогнозы!$C$2&lt;&gt;"",Прогнозы!$E$2&lt;&gt;"",Прогнозы!$C$12&lt;&gt;"",Прогнозы!$E$12&lt;&gt;""),ROUND(SUM(IF(SIGN(Прогнозы!$C$2-Прогнозы!$E$2)=SIGN(Прогнозы!$C$12-Прогнозы!$E$12),0,IF(OR(Прогнозы!$C$2=Прогнозы!$E$2,Прогнозы!$C$12=Прогнозы!$E$12),2,3)),SQRT(POWER(Прогнозы!$C$2-Прогнозы!$C$12,2)+POWER(Прогнозы!$E$2-Прогнозы!$E$12,2))),2),"")</f>
        <v>1.41</v>
      </c>
      <c r="C11" s="11">
        <f>IF(AND(Прогнозы!$F$2&lt;&gt;"",Прогнозы!$H$2&lt;&gt;"",Прогнозы!$F$12&lt;&gt;"",Прогнозы!$H$12&lt;&gt;""),ROUND(SUM(IF(SIGN(Прогнозы!$F$2-Прогнозы!$H$2)=SIGN(Прогнозы!$F$12-Прогнозы!$H$12),0,IF(OR(Прогнозы!$F$2=Прогнозы!$H$2,Прогнозы!$F$12=Прогнозы!$H$12),2,3)),SQRT(POWER(Прогнозы!$F$2-Прогнозы!$F$12,2)+POWER(Прогнозы!$H$2-Прогнозы!$H$12,2))),2),"")</f>
        <v>0</v>
      </c>
      <c r="D11" s="11">
        <f>IF(AND(Прогнозы!$I$2&lt;&gt;"",Прогнозы!$K$2&lt;&gt;"",Прогнозы!$I$12&lt;&gt;"",Прогнозы!$K$12&lt;&gt;""),ROUND(SUM(IF(SIGN(Прогнозы!$I$2-Прогнозы!$K$2)=SIGN(Прогнозы!$I$12-Прогнозы!$K$12),0,IF(OR(Прогнозы!$I$2=Прогнозы!$K$2,Прогнозы!$I$12=Прогнозы!$K$12),2,3)),SQRT(POWER(Прогнозы!$I$2-Прогнозы!$I$12,2)+POWER(Прогнозы!$K$2-Прогнозы!$K$12,2))),2),"")</f>
        <v>5</v>
      </c>
      <c r="E11" s="11">
        <f>IF(AND(Прогнозы!$L$2&lt;&gt;"",Прогнозы!$L$12&lt;&gt;""),IF(Прогнозы!$L$12=Прогнозы!$L$2,0,1.5),"")</f>
        <v>0</v>
      </c>
      <c r="F11" s="11">
        <f>IF(AND(Прогнозы!$M$2&lt;&gt;"",Прогнозы!$M$12&lt;&gt;""),IF(Прогнозы!$M$12=Прогнозы!$M$2,0,1.5),"")</f>
        <v>0</v>
      </c>
      <c r="G11" s="11">
        <f>IF(AND(Прогнозы!$N$2&lt;&gt;"",Прогнозы!$N$12&lt;&gt;""),IF(Прогнозы!$N$12=Прогнозы!$N$2,0,1.5),"")</f>
        <v>1.5</v>
      </c>
      <c r="H11" s="11">
        <f>IF(AND(Прогнозы!$O$2&lt;&gt;"",Прогнозы!$O$12&lt;&gt;""),IF(Прогнозы!$O$12=Прогнозы!$O$2,0,1.5),"")</f>
        <v>1.5</v>
      </c>
      <c r="I11" s="11">
        <f>IF(AND(Прогнозы!$P$2&lt;&gt;"",Прогнозы!$P$12&lt;&gt;""),IF(Прогнозы!$P$12=Прогнозы!$P$2,0,1.5),"")</f>
        <v>1.5</v>
      </c>
      <c r="J11" s="11">
        <f>IF(AND(Прогнозы!$Q$2&lt;&gt;"",Прогнозы!$S$2&lt;&gt;"",Прогнозы!$Q$12&lt;&gt;"",Прогнозы!$S$12&lt;&gt;""),ROUND(SUM(IF(SIGN(Прогнозы!$Q$2-Прогнозы!$S$2)=SIGN(Прогнозы!$Q$12-Прогнозы!$S$12),0,IF(OR(Прогнозы!$Q$2=Прогнозы!$S$2,Прогнозы!$Q$12=Прогнозы!$S$12),2,3)),SQRT(POWER(Прогнозы!$Q$2-Прогнозы!$Q$12,2)+POWER(Прогнозы!$S$2-Прогнозы!$S$12,2))),2),"")</f>
        <v>4.24</v>
      </c>
      <c r="K11" s="11">
        <f>IF(AND(Прогнозы!$T$2&lt;&gt;"",Прогнозы!$V$2&lt;&gt;"",Прогнозы!$T$12&lt;&gt;"",Прогнозы!$V$12&lt;&gt;""),ROUND(SUM(IF(SIGN(Прогнозы!$T$2-Прогнозы!$V$2)=SIGN(Прогнозы!$T$12-Прогнозы!$V$12),0,IF(OR(Прогнозы!$T$2=Прогнозы!$V$2,Прогнозы!$T$12=Прогнозы!$V$12),2,3)),SQRT(POWER(Прогнозы!$T$2-Прогнозы!$T$12,2)+POWER(Прогнозы!$V$2-Прогнозы!$V$12,2))),2),"")</f>
        <v>3</v>
      </c>
      <c r="L11" s="11">
        <f>IF(AND(Прогнозы!$W$2&lt;&gt;"",Прогнозы!$Y$2&lt;&gt;"",Прогнозы!$W$12&lt;&gt;"",Прогнозы!$Y$12&lt;&gt;""),ROUND(SUM(IF(SIGN(Прогнозы!$W$2-Прогнозы!$Y$2)=SIGN(Прогнозы!$W$12-Прогнозы!$Y$12),0,IF(OR(Прогнозы!$W$2=Прогнозы!$Y$2,Прогнозы!$W$12=Прогнозы!$Y$12),2,3)),SQRT(POWER(Прогнозы!$W$2-Прогнозы!$W$12,2)+POWER(Прогнозы!$Y$2-Прогнозы!$Y$12,2))),2),"")</f>
        <v>4</v>
      </c>
      <c r="M11" s="11">
        <f>IF(AND(Прогнозы!$Z$2&lt;&gt;"",Прогнозы!$Z$12&lt;&gt;""),IF(Прогнозы!$Z$12=Прогнозы!$Z$2,0,1.5),"")</f>
        <v>1.5</v>
      </c>
      <c r="N11" s="11">
        <f>IF(AND(Прогнозы!$AA$2&lt;&gt;"",Прогнозы!$AA$12&lt;&gt;""),IF(Прогнозы!$AA$12=Прогнозы!$AA$2,0,1.5),"")</f>
        <v>0</v>
      </c>
      <c r="O11" s="11">
        <f>IF(AND(Прогнозы!$AB$2&lt;&gt;"",Прогнозы!$AB$12&lt;&gt;""),IF(Прогнозы!$AB$12=Прогнозы!$AB$2,0,1.5),"")</f>
        <v>1.5</v>
      </c>
      <c r="P11" s="11">
        <f>IF(AND(Прогнозы!$AC$2&lt;&gt;"",Прогнозы!$AC$12&lt;&gt;""),IF(Прогнозы!$AC$12=Прогнозы!$AC$2,0,1.5),"")</f>
        <v>1.5</v>
      </c>
      <c r="Q11" s="11">
        <f>IF(AND(Прогнозы!$AD$2&lt;&gt;"",Прогнозы!$AD$12&lt;&gt;""),IF(Прогнозы!$AD$12=Прогнозы!$AD$2,0,1.5),"")</f>
        <v>1.5</v>
      </c>
      <c r="R11" s="11">
        <f>IF(AND(Прогнозы!$AE$2&lt;&gt;"",Прогнозы!$AG$2&lt;&gt;"",Прогнозы!$AE$12&lt;&gt;"",Прогнозы!$AG$12&lt;&gt;""),ROUND(SUM(IF(SIGN(Прогнозы!$AE$2-Прогнозы!$AG$2)=SIGN(Прогнозы!$AE$12-Прогнозы!$AG$12),0,IF(OR(Прогнозы!$AE$2=Прогнозы!$AG$2,Прогнозы!$AE$12=Прогнозы!$AG$12),2,3)),SQRT(POWER(Прогнозы!$AE$2-Прогнозы!$AE$12,2)+POWER(Прогнозы!$AG$2-Прогнозы!$AG$12,2))),2),"")</f>
        <v>2</v>
      </c>
      <c r="S11" s="11">
        <f>IF(AND(Прогнозы!$AH$2&lt;&gt;"",Прогнозы!$AJ$2&lt;&gt;"",Прогнозы!$AH$12&lt;&gt;"",Прогнозы!$AJ$12&lt;&gt;""),ROUND(SUM(IF(SIGN(Прогнозы!$AH$2-Прогнозы!$AJ$2)=SIGN(Прогнозы!$AH$12-Прогнозы!$AJ$12),0,IF(OR(Прогнозы!$AH$2=Прогнозы!$AJ$2,Прогнозы!$AH$12=Прогнозы!$AJ$12),2,3)),SQRT(POWER(Прогнозы!$AH$2-Прогнозы!$AH$12,2)+POWER(Прогнозы!$AJ$2-Прогнозы!$AJ$12,2))),2),"")</f>
        <v>6</v>
      </c>
      <c r="T11" s="11">
        <f>IF(AND(Прогнозы!$AK$2&lt;&gt;"",Прогнозы!$AM$2&lt;&gt;"",Прогнозы!$AK$12&lt;&gt;"",Прогнозы!$AM$12&lt;&gt;""),ROUND(SUM(IF(SIGN(Прогнозы!$AK$2-Прогнозы!$AM$2)=SIGN(Прогнозы!$AK$12-Прогнозы!$AM$12),0,IF(OR(Прогнозы!$AK$2=Прогнозы!$AM$2,Прогнозы!$AK$12=Прогнозы!$AM$12),2,3)),SQRT(POWER(Прогнозы!$AK$2-Прогнозы!$AK$12,2)+POWER(Прогнозы!$AM$2-Прогнозы!$AM$12,2))),2),"")</f>
        <v>4.24</v>
      </c>
      <c r="U11" s="11">
        <f t="shared" si="0"/>
        <v>40.39</v>
      </c>
    </row>
    <row r="12" spans="1:21" ht="12.75">
      <c r="A12" s="10" t="str">
        <f>Прогнозы!A13</f>
        <v>SERG</v>
      </c>
      <c r="B12" s="10">
        <f>IF(AND(Прогнозы!$C$2&lt;&gt;"",Прогнозы!$E$2&lt;&gt;"",Прогнозы!$C$13&lt;&gt;"",Прогнозы!$E$13&lt;&gt;""),ROUND(SUM(IF(SIGN(Прогнозы!$C$2-Прогнозы!$E$2)=SIGN(Прогнозы!$C$13-Прогнозы!$E$13),0,IF(OR(Прогнозы!$C$2=Прогнозы!$E$2,Прогнозы!$C$13=Прогнозы!$E$13),2,3)),SQRT(POWER(Прогнозы!$C$2-Прогнозы!$C$13,2)+POWER(Прогнозы!$E$2-Прогнозы!$E$13,2))),2),"")</f>
        <v>4.24</v>
      </c>
      <c r="C12" s="10">
        <f>IF(AND(Прогнозы!$F$2&lt;&gt;"",Прогнозы!$H$2&lt;&gt;"",Прогнозы!$F$13&lt;&gt;"",Прогнозы!$H$13&lt;&gt;""),ROUND(SUM(IF(SIGN(Прогнозы!$F$2-Прогнозы!$H$2)=SIGN(Прогнозы!$F$13-Прогнозы!$H$13),0,IF(OR(Прогнозы!$F$2=Прогнозы!$H$2,Прогнозы!$F$13=Прогнозы!$H$13),2,3)),SQRT(POWER(Прогнозы!$F$2-Прогнозы!$F$13,2)+POWER(Прогнозы!$H$2-Прогнозы!$H$13,2))),2),"")</f>
        <v>4.41</v>
      </c>
      <c r="D12" s="10">
        <f>IF(AND(Прогнозы!$I$2&lt;&gt;"",Прогнозы!$K$2&lt;&gt;"",Прогнозы!$I$13&lt;&gt;"",Прогнозы!$K$13&lt;&gt;""),ROUND(SUM(IF(SIGN(Прогнозы!$I$2-Прогнозы!$K$2)=SIGN(Прогнозы!$I$13-Прогнозы!$K$13),0,IF(OR(Прогнозы!$I$2=Прогнозы!$K$2,Прогнозы!$I$13=Прогнозы!$K$13),2,3)),SQRT(POWER(Прогнозы!$I$2-Прогнозы!$I$13,2)+POWER(Прогнозы!$K$2-Прогнозы!$K$13,2))),2),"")</f>
        <v>6.16</v>
      </c>
      <c r="E12" s="10">
        <f>IF(AND(Прогнозы!$L$2&lt;&gt;"",Прогнозы!$L$13&lt;&gt;""),IF(Прогнозы!$L$13=Прогнозы!$L$2,0,1.5),"")</f>
        <v>0</v>
      </c>
      <c r="F12" s="10">
        <f>IF(AND(Прогнозы!$M$2&lt;&gt;"",Прогнозы!$M$13&lt;&gt;""),IF(Прогнозы!$M$13=Прогнозы!$M$2,0,1.5),"")</f>
        <v>0</v>
      </c>
      <c r="G12" s="10">
        <f>IF(AND(Прогнозы!$N$2&lt;&gt;"",Прогнозы!$N$13&lt;&gt;""),IF(Прогнозы!$N$13=Прогнозы!$N$2,0,1.5),"")</f>
        <v>1.5</v>
      </c>
      <c r="H12" s="10">
        <f>IF(AND(Прогнозы!$O$2&lt;&gt;"",Прогнозы!$O$13&lt;&gt;""),IF(Прогнозы!$O$13=Прогнозы!$O$2,0,1.5),"")</f>
        <v>1.5</v>
      </c>
      <c r="I12" s="10">
        <f>IF(AND(Прогнозы!$P$2&lt;&gt;"",Прогнозы!$P$13&lt;&gt;""),IF(Прогнозы!$P$13=Прогнозы!$P$2,0,1.5),"")</f>
        <v>1.5</v>
      </c>
      <c r="J12" s="10">
        <f>IF(AND(Прогнозы!$Q$2&lt;&gt;"",Прогнозы!$S$2&lt;&gt;"",Прогнозы!$Q$13&lt;&gt;"",Прогнозы!$S$13&lt;&gt;""),ROUND(SUM(IF(SIGN(Прогнозы!$Q$2-Прогнозы!$S$2)=SIGN(Прогнозы!$Q$13-Прогнозы!$S$13),0,IF(OR(Прогнозы!$Q$2=Прогнозы!$S$2,Прогнозы!$Q$13=Прогнозы!$S$13),2,3)),SQRT(POWER(Прогнозы!$Q$2-Прогнозы!$Q$13,2)+POWER(Прогнозы!$S$2-Прогнозы!$S$13,2))),2),"")</f>
        <v>2.83</v>
      </c>
      <c r="K12" s="10">
        <f>IF(AND(Прогнозы!$T$2&lt;&gt;"",Прогнозы!$V$2&lt;&gt;"",Прогнозы!$T$13&lt;&gt;"",Прогнозы!$V$13&lt;&gt;""),ROUND(SUM(IF(SIGN(Прогнозы!$T$2-Прогнозы!$V$2)=SIGN(Прогнозы!$T$13-Прогнозы!$V$13),0,IF(OR(Прогнозы!$T$2=Прогнозы!$V$2,Прогнозы!$T$13=Прогнозы!$V$13),2,3)),SQRT(POWER(Прогнозы!$T$2-Прогнозы!$T$13,2)+POWER(Прогнозы!$V$2-Прогнозы!$V$13,2))),2),"")</f>
        <v>3</v>
      </c>
      <c r="L12" s="10">
        <f>IF(AND(Прогнозы!$W$2&lt;&gt;"",Прогнозы!$Y$2&lt;&gt;"",Прогнозы!$W$13&lt;&gt;"",Прогнозы!$Y$13&lt;&gt;""),ROUND(SUM(IF(SIGN(Прогнозы!$W$2-Прогнозы!$Y$2)=SIGN(Прогнозы!$W$13-Прогнозы!$Y$13),0,IF(OR(Прогнозы!$W$2=Прогнозы!$Y$2,Прогнозы!$W$13=Прогнозы!$Y$13),2,3)),SQRT(POWER(Прогнозы!$W$2-Прогнозы!$W$13,2)+POWER(Прогнозы!$Y$2-Прогнозы!$Y$13,2))),2),"")</f>
        <v>4</v>
      </c>
      <c r="M12" s="10">
        <f>IF(AND(Прогнозы!$Z$2&lt;&gt;"",Прогнозы!$Z$13&lt;&gt;""),IF(Прогнозы!$Z$13=Прогнозы!$Z$2,0,1.5),"")</f>
        <v>0</v>
      </c>
      <c r="N12" s="10">
        <f>IF(AND(Прогнозы!$AA$2&lt;&gt;"",Прогнозы!$AA$13&lt;&gt;""),IF(Прогнозы!$AA$13=Прогнозы!$AA$2,0,1.5),"")</f>
        <v>1.5</v>
      </c>
      <c r="O12" s="10">
        <f>IF(AND(Прогнозы!$AB$2&lt;&gt;"",Прогнозы!$AB$13&lt;&gt;""),IF(Прогнозы!$AB$13=Прогнозы!$AB$2,0,1.5),"")</f>
        <v>1.5</v>
      </c>
      <c r="P12" s="10">
        <f>IF(AND(Прогнозы!$AC$2&lt;&gt;"",Прогнозы!$AC$13&lt;&gt;""),IF(Прогнозы!$AC$13=Прогнозы!$AC$2,0,1.5),"")</f>
        <v>1.5</v>
      </c>
      <c r="Q12" s="10">
        <f>IF(AND(Прогнозы!$AD$2&lt;&gt;"",Прогнозы!$AD$13&lt;&gt;""),IF(Прогнозы!$AD$13=Прогнозы!$AD$2,0,1.5),"")</f>
        <v>1.5</v>
      </c>
      <c r="R12" s="10">
        <f>IF(AND(Прогнозы!$AE$2&lt;&gt;"",Прогнозы!$AG$2&lt;&gt;"",Прогнозы!$AE$13&lt;&gt;"",Прогнозы!$AG$13&lt;&gt;""),ROUND(SUM(IF(SIGN(Прогнозы!$AE$2-Прогнозы!$AG$2)=SIGN(Прогнозы!$AE$13-Прогнозы!$AG$13),0,IF(OR(Прогнозы!$AE$2=Прогнозы!$AG$2,Прогнозы!$AE$13=Прогнозы!$AG$13),2,3)),SQRT(POWER(Прогнозы!$AE$2-Прогнозы!$AE$13,2)+POWER(Прогнозы!$AG$2-Прогнозы!$AG$13,2))),2),"")</f>
        <v>1.41</v>
      </c>
      <c r="S12" s="10">
        <f>IF(AND(Прогнозы!$AH$2&lt;&gt;"",Прогнозы!$AJ$2&lt;&gt;"",Прогнозы!$AH$13&lt;&gt;"",Прогнозы!$AJ$13&lt;&gt;""),ROUND(SUM(IF(SIGN(Прогнозы!$AH$2-Прогнозы!$AJ$2)=SIGN(Прогнозы!$AH$13-Прогнозы!$AJ$13),0,IF(OR(Прогнозы!$AH$2=Прогнозы!$AJ$2,Прогнозы!$AH$13=Прогнозы!$AJ$13),2,3)),SQRT(POWER(Прогнозы!$AH$2-Прогнозы!$AH$13,2)+POWER(Прогнозы!$AJ$2-Прогнозы!$AJ$13,2))),2),"")</f>
        <v>2.83</v>
      </c>
      <c r="T12" s="10">
        <f>IF(AND(Прогнозы!$AK$2&lt;&gt;"",Прогнозы!$AM$2&lt;&gt;"",Прогнозы!$AK$13&lt;&gt;"",Прогнозы!$AM$13&lt;&gt;""),ROUND(SUM(IF(SIGN(Прогнозы!$AK$2-Прогнозы!$AM$2)=SIGN(Прогнозы!$AK$13-Прогнозы!$AM$13),0,IF(OR(Прогнозы!$AK$2=Прогнозы!$AM$2,Прогнозы!$AK$13=Прогнозы!$AM$13),2,3)),SQRT(POWER(Прогнозы!$AK$2-Прогнозы!$AK$13,2)+POWER(Прогнозы!$AM$2-Прогнозы!$AM$13,2))),2),"")</f>
        <v>4.24</v>
      </c>
      <c r="U12" s="10">
        <f t="shared" si="0"/>
        <v>43.62</v>
      </c>
    </row>
    <row r="13" spans="1:21" ht="12.75">
      <c r="A13" s="11" t="str">
        <f>Прогнозы!A14</f>
        <v>demik-78</v>
      </c>
      <c r="B13" s="11">
        <f>IF(AND(Прогнозы!$C$2&lt;&gt;"",Прогнозы!$E$2&lt;&gt;"",Прогнозы!$C$14&lt;&gt;"",Прогнозы!$E$14&lt;&gt;""),ROUND(SUM(IF(SIGN(Прогнозы!$C$2-Прогнозы!$E$2)=SIGN(Прогнозы!$C$14-Прогнозы!$E$14),0,IF(OR(Прогнозы!$C$2=Прогнозы!$E$2,Прогнозы!$C$14=Прогнозы!$E$14),2,3)),SQRT(POWER(Прогнозы!$C$2-Прогнозы!$C$14,2)+POWER(Прогнозы!$E$2-Прогнозы!$E$14,2))),2),"")</f>
        <v>1.41</v>
      </c>
      <c r="C13" s="11">
        <f>IF(AND(Прогнозы!$F$2&lt;&gt;"",Прогнозы!$H$2&lt;&gt;"",Прогнозы!$F$14&lt;&gt;"",Прогнозы!$H$14&lt;&gt;""),ROUND(SUM(IF(SIGN(Прогнозы!$F$2-Прогнозы!$H$2)=SIGN(Прогнозы!$F$14-Прогнозы!$H$14),0,IF(OR(Прогнозы!$F$2=Прогнозы!$H$2,Прогнозы!$F$14=Прогнозы!$H$14),2,3)),SQRT(POWER(Прогнозы!$F$2-Прогнозы!$F$14,2)+POWER(Прогнозы!$H$2-Прогнозы!$H$14,2))),2),"")</f>
        <v>3</v>
      </c>
      <c r="D13" s="11">
        <f>IF(AND(Прогнозы!$I$2&lt;&gt;"",Прогнозы!$K$2&lt;&gt;"",Прогнозы!$I$14&lt;&gt;"",Прогнозы!$K$14&lt;&gt;""),ROUND(SUM(IF(SIGN(Прогнозы!$I$2-Прогнозы!$K$2)=SIGN(Прогнозы!$I$14-Прогнозы!$K$14),0,IF(OR(Прогнозы!$I$2=Прогнозы!$K$2,Прогнозы!$I$14=Прогнозы!$K$14),2,3)),SQRT(POWER(Прогнозы!$I$2-Прогнозы!$I$14,2)+POWER(Прогнозы!$K$2-Прогнозы!$K$14,2))),2),"")</f>
        <v>7.12</v>
      </c>
      <c r="E13" s="11">
        <f>IF(AND(Прогнозы!$L$2&lt;&gt;"",Прогнозы!$L$14&lt;&gt;""),IF(Прогнозы!$L$14=Прогнозы!$L$2,0,1.5),"")</f>
        <v>0</v>
      </c>
      <c r="F13" s="11">
        <f>IF(AND(Прогнозы!$M$2&lt;&gt;"",Прогнозы!$M$14&lt;&gt;""),IF(Прогнозы!$M$14=Прогнозы!$M$2,0,1.5),"")</f>
        <v>0</v>
      </c>
      <c r="G13" s="11">
        <f>IF(AND(Прогнозы!$N$2&lt;&gt;"",Прогнозы!$N$14&lt;&gt;""),IF(Прогнозы!$N$14=Прогнозы!$N$2,0,1.5),"")</f>
        <v>1.5</v>
      </c>
      <c r="H13" s="11">
        <f>IF(AND(Прогнозы!$O$2&lt;&gt;"",Прогнозы!$O$14&lt;&gt;""),IF(Прогнозы!$O$14=Прогнозы!$O$2,0,1.5),"")</f>
        <v>1.5</v>
      </c>
      <c r="I13" s="11">
        <f>IF(AND(Прогнозы!$P$2&lt;&gt;"",Прогнозы!$P$14&lt;&gt;""),IF(Прогнозы!$P$14=Прогнозы!$P$2,0,1.5),"")</f>
        <v>0</v>
      </c>
      <c r="J13" s="11">
        <f>IF(AND(Прогнозы!$Q$2&lt;&gt;"",Прогнозы!$S$2&lt;&gt;"",Прогнозы!$Q$14&lt;&gt;"",Прогнозы!$S$14&lt;&gt;""),ROUND(SUM(IF(SIGN(Прогнозы!$Q$2-Прогнозы!$S$2)=SIGN(Прогнозы!$Q$14-Прогнозы!$S$14),0,IF(OR(Прогнозы!$Q$2=Прогнозы!$S$2,Прогнозы!$Q$14=Прогнозы!$S$14),2,3)),SQRT(POWER(Прогнозы!$Q$2-Прогнозы!$Q$14,2)+POWER(Прогнозы!$S$2-Прогнозы!$S$14,2))),2),"")</f>
        <v>2.83</v>
      </c>
      <c r="K13" s="11">
        <f>IF(AND(Прогнозы!$T$2&lt;&gt;"",Прогнозы!$V$2&lt;&gt;"",Прогнозы!$T$14&lt;&gt;"",Прогнозы!$V$14&lt;&gt;""),ROUND(SUM(IF(SIGN(Прогнозы!$T$2-Прогнозы!$V$2)=SIGN(Прогнозы!$T$14-Прогнозы!$V$14),0,IF(OR(Прогнозы!$T$2=Прогнозы!$V$2,Прогнозы!$T$14=Прогнозы!$V$14),2,3)),SQRT(POWER(Прогнозы!$T$2-Прогнозы!$T$14,2)+POWER(Прогнозы!$V$2-Прогнозы!$V$14,2))),2),"")</f>
        <v>3</v>
      </c>
      <c r="L13" s="11">
        <f>IF(AND(Прогнозы!$W$2&lt;&gt;"",Прогнозы!$Y$2&lt;&gt;"",Прогнозы!$W$14&lt;&gt;"",Прогнозы!$Y$14&lt;&gt;""),ROUND(SUM(IF(SIGN(Прогнозы!$W$2-Прогнозы!$Y$2)=SIGN(Прогнозы!$W$14-Прогнозы!$Y$14),0,IF(OR(Прогнозы!$W$2=Прогнозы!$Y$2,Прогнозы!$W$14=Прогнозы!$Y$14),2,3)),SQRT(POWER(Прогнозы!$W$2-Прогнозы!$W$14,2)+POWER(Прогнозы!$Y$2-Прогнозы!$Y$14,2))),2),"")</f>
        <v>5.24</v>
      </c>
      <c r="M13" s="11">
        <f>IF(AND(Прогнозы!$Z$2&lt;&gt;"",Прогнозы!$Z$14&lt;&gt;""),IF(Прогнозы!$Z$14=Прогнозы!$Z$2,0,1.5),"")</f>
        <v>1.5</v>
      </c>
      <c r="N13" s="11">
        <f>IF(AND(Прогнозы!$AA$2&lt;&gt;"",Прогнозы!$AA$14&lt;&gt;""),IF(Прогнозы!$AA$14=Прогнозы!$AA$2,0,1.5),"")</f>
        <v>0</v>
      </c>
      <c r="O13" s="11">
        <f>IF(AND(Прогнозы!$AB$2&lt;&gt;"",Прогнозы!$AB$14&lt;&gt;""),IF(Прогнозы!$AB$14=Прогнозы!$AB$2,0,1.5),"")</f>
        <v>1.5</v>
      </c>
      <c r="P13" s="11">
        <f>IF(AND(Прогнозы!$AC$2&lt;&gt;"",Прогнозы!$AC$14&lt;&gt;""),IF(Прогнозы!$AC$14=Прогнозы!$AC$2,0,1.5),"")</f>
        <v>0</v>
      </c>
      <c r="Q13" s="11">
        <f>IF(AND(Прогнозы!$AD$2&lt;&gt;"",Прогнозы!$AD$14&lt;&gt;""),IF(Прогнозы!$AD$14=Прогнозы!$AD$2,0,1.5),"")</f>
        <v>1.5</v>
      </c>
      <c r="R13" s="11">
        <f>IF(AND(Прогнозы!$AE$2&lt;&gt;"",Прогнозы!$AG$2&lt;&gt;"",Прогнозы!$AE$14&lt;&gt;"",Прогнозы!$AG$14&lt;&gt;""),ROUND(SUM(IF(SIGN(Прогнозы!$AE$2-Прогнозы!$AG$2)=SIGN(Прогнозы!$AE$14-Прогнозы!$AG$14),0,IF(OR(Прогнозы!$AE$2=Прогнозы!$AG$2,Прогнозы!$AE$14=Прогнозы!$AG$14),2,3)),SQRT(POWER(Прогнозы!$AE$2-Прогнозы!$AE$14,2)+POWER(Прогнозы!$AG$2-Прогнозы!$AG$14,2))),2),"")</f>
        <v>2</v>
      </c>
      <c r="S13" s="11">
        <f>IF(AND(Прогнозы!$AH$2&lt;&gt;"",Прогнозы!$AJ$2&lt;&gt;"",Прогнозы!$AH$14&lt;&gt;"",Прогнозы!$AJ$14&lt;&gt;""),ROUND(SUM(IF(SIGN(Прогнозы!$AH$2-Прогнозы!$AJ$2)=SIGN(Прогнозы!$AH$14-Прогнозы!$AJ$14),0,IF(OR(Прогнозы!$AH$2=Прогнозы!$AJ$2,Прогнозы!$AH$14=Прогнозы!$AJ$14),2,3)),SQRT(POWER(Прогнозы!$AH$2-Прогнозы!$AH$14,2)+POWER(Прогнозы!$AJ$2-Прогнозы!$AJ$14,2))),2),"")</f>
        <v>5.16</v>
      </c>
      <c r="T13" s="11">
        <f>IF(AND(Прогнозы!$AK$2&lt;&gt;"",Прогнозы!$AM$2&lt;&gt;"",Прогнозы!$AK$14&lt;&gt;"",Прогнозы!$AM$14&lt;&gt;""),ROUND(SUM(IF(SIGN(Прогнозы!$AK$2-Прогнозы!$AM$2)=SIGN(Прогнозы!$AK$14-Прогнозы!$AM$14),0,IF(OR(Прогнозы!$AK$2=Прогнозы!$AM$2,Прогнозы!$AK$14=Прогнозы!$AM$14),2,3)),SQRT(POWER(Прогнозы!$AK$2-Прогнозы!$AK$14,2)+POWER(Прогнозы!$AM$2-Прогнозы!$AM$14,2))),2),"")</f>
        <v>5</v>
      </c>
      <c r="U13" s="11">
        <f t="shared" si="0"/>
        <v>42.260000000000005</v>
      </c>
    </row>
    <row r="14" spans="1:21" ht="12.75">
      <c r="A14" s="10" t="str">
        <f>Прогнозы!A15</f>
        <v>Oleg_ator</v>
      </c>
      <c r="B14" s="10">
        <f>IF(AND(Прогнозы!$C$2&lt;&gt;"",Прогнозы!$E$2&lt;&gt;"",Прогнозы!$C$15&lt;&gt;"",Прогнозы!$E$15&lt;&gt;""),ROUND(SUM(IF(SIGN(Прогнозы!$C$2-Прогнозы!$E$2)=SIGN(Прогнозы!$C$15-Прогнозы!$E$15),0,IF(OR(Прогнозы!$C$2=Прогнозы!$E$2,Прогнозы!$C$15=Прогнозы!$E$15),2,3)),SQRT(POWER(Прогнозы!$C$2-Прогнозы!$C$15,2)+POWER(Прогнозы!$E$2-Прогнозы!$E$15,2))),2),"")</f>
        <v>4.24</v>
      </c>
      <c r="C14" s="10">
        <f>IF(AND(Прогнозы!$F$2&lt;&gt;"",Прогнозы!$H$2&lt;&gt;"",Прогнозы!$F$15&lt;&gt;"",Прогнозы!$H$15&lt;&gt;""),ROUND(SUM(IF(SIGN(Прогнозы!$F$2-Прогнозы!$H$2)=SIGN(Прогнозы!$F$15-Прогнозы!$H$15),0,IF(OR(Прогнозы!$F$2=Прогнозы!$H$2,Прогнозы!$F$15=Прогнозы!$H$15),2,3)),SQRT(POWER(Прогнозы!$F$2-Прогнозы!$F$15,2)+POWER(Прогнозы!$H$2-Прогнозы!$H$15,2))),2),"")</f>
        <v>3</v>
      </c>
      <c r="D14" s="10">
        <f>IF(AND(Прогнозы!$I$2&lt;&gt;"",Прогнозы!$K$2&lt;&gt;"",Прогнозы!$I$15&lt;&gt;"",Прогнозы!$K$15&lt;&gt;""),ROUND(SUM(IF(SIGN(Прогнозы!$I$2-Прогнозы!$K$2)=SIGN(Прогнозы!$I$15-Прогнозы!$K$15),0,IF(OR(Прогнозы!$I$2=Прогнозы!$K$2,Прогнозы!$I$15=Прогнозы!$K$15),2,3)),SQRT(POWER(Прогнозы!$I$2-Прогнозы!$I$15,2)+POWER(Прогнозы!$K$2-Прогнозы!$K$15,2))),2),"")</f>
        <v>7.12</v>
      </c>
      <c r="E14" s="10">
        <f>IF(AND(Прогнозы!$L$2&lt;&gt;"",Прогнозы!$L$15&lt;&gt;""),IF(Прогнозы!$L$15=Прогнозы!$L$2,0,1.5),"")</f>
        <v>0</v>
      </c>
      <c r="F14" s="10">
        <f>IF(AND(Прогнозы!$M$2&lt;&gt;"",Прогнозы!$M$15&lt;&gt;""),IF(Прогнозы!$M$15=Прогнозы!$M$2,0,1.5),"")</f>
        <v>0</v>
      </c>
      <c r="G14" s="10">
        <f>IF(AND(Прогнозы!$N$2&lt;&gt;"",Прогнозы!$N$15&lt;&gt;""),IF(Прогнозы!$N$15=Прогнозы!$N$2,0,1.5),"")</f>
        <v>1.5</v>
      </c>
      <c r="H14" s="10">
        <f>IF(AND(Прогнозы!$O$2&lt;&gt;"",Прогнозы!$O$15&lt;&gt;""),IF(Прогнозы!$O$15=Прогнозы!$O$2,0,1.5),"")</f>
        <v>1.5</v>
      </c>
      <c r="I14" s="10">
        <f>IF(AND(Прогнозы!$P$2&lt;&gt;"",Прогнозы!$P$15&lt;&gt;""),IF(Прогнозы!$P$15=Прогнозы!$P$2,0,1.5),"")</f>
        <v>0</v>
      </c>
      <c r="J14" s="10">
        <f>IF(AND(Прогнозы!$Q$2&lt;&gt;"",Прогнозы!$S$2&lt;&gt;"",Прогнозы!$Q$15&lt;&gt;"",Прогнозы!$S$15&lt;&gt;""),ROUND(SUM(IF(SIGN(Прогнозы!$Q$2-Прогнозы!$S$2)=SIGN(Прогнозы!$Q$15-Прогнозы!$S$15),0,IF(OR(Прогнозы!$Q$2=Прогнозы!$S$2,Прогнозы!$Q$15=Прогнозы!$S$15),2,3)),SQRT(POWER(Прогнозы!$Q$2-Прогнозы!$Q$15,2)+POWER(Прогнозы!$S$2-Прогнозы!$S$15,2))),2),"")</f>
        <v>2.83</v>
      </c>
      <c r="K14" s="10">
        <f>IF(AND(Прогнозы!$T$2&lt;&gt;"",Прогнозы!$V$2&lt;&gt;"",Прогнозы!$T$15&lt;&gt;"",Прогнозы!$V$15&lt;&gt;""),ROUND(SUM(IF(SIGN(Прогнозы!$T$2-Прогнозы!$V$2)=SIGN(Прогнозы!$T$15-Прогнозы!$V$15),0,IF(OR(Прогнозы!$T$2=Прогнозы!$V$2,Прогнозы!$T$15=Прогнозы!$V$15),2,3)),SQRT(POWER(Прогнозы!$T$2-Прогнозы!$T$15,2)+POWER(Прогнозы!$V$2-Прогнозы!$V$15,2))),2),"")</f>
        <v>3</v>
      </c>
      <c r="L14" s="10">
        <f>IF(AND(Прогнозы!$W$2&lt;&gt;"",Прогнозы!$Y$2&lt;&gt;"",Прогнозы!$W$15&lt;&gt;"",Прогнозы!$Y$15&lt;&gt;""),ROUND(SUM(IF(SIGN(Прогнозы!$W$2-Прогнозы!$Y$2)=SIGN(Прогнозы!$W$15-Прогнозы!$Y$15),0,IF(OR(Прогнозы!$W$2=Прогнозы!$Y$2,Прогнозы!$W$15=Прогнозы!$Y$15),2,3)),SQRT(POWER(Прогнозы!$W$2-Прогнозы!$W$15,2)+POWER(Прогнозы!$Y$2-Прогнозы!$Y$15,2))),2),"")</f>
        <v>4</v>
      </c>
      <c r="M14" s="10">
        <f>IF(AND(Прогнозы!$Z$2&lt;&gt;"",Прогнозы!$Z$15&lt;&gt;""),IF(Прогнозы!$Z$15=Прогнозы!$Z$2,0,1.5),"")</f>
        <v>1.5</v>
      </c>
      <c r="N14" s="10">
        <f>IF(AND(Прогнозы!$AA$2&lt;&gt;"",Прогнозы!$AA$15&lt;&gt;""),IF(Прогнозы!$AA$15=Прогнозы!$AA$2,0,1.5),"")</f>
        <v>0</v>
      </c>
      <c r="O14" s="10">
        <f>IF(AND(Прогнозы!$AB$2&lt;&gt;"",Прогнозы!$AB$15&lt;&gt;""),IF(Прогнозы!$AB$15=Прогнозы!$AB$2,0,1.5),"")</f>
        <v>1.5</v>
      </c>
      <c r="P14" s="10">
        <f>IF(AND(Прогнозы!$AC$2&lt;&gt;"",Прогнозы!$AC$15&lt;&gt;""),IF(Прогнозы!$AC$15=Прогнозы!$AC$2,0,1.5),"")</f>
        <v>1.5</v>
      </c>
      <c r="Q14" s="10">
        <f>IF(AND(Прогнозы!$AD$2&lt;&gt;"",Прогнозы!$AD$15&lt;&gt;""),IF(Прогнозы!$AD$15=Прогнозы!$AD$2,0,1.5),"")</f>
        <v>1.5</v>
      </c>
      <c r="R14" s="10">
        <f>IF(AND(Прогнозы!$AE$2&lt;&gt;"",Прогнозы!$AG$2&lt;&gt;"",Прогнозы!$AE$15&lt;&gt;"",Прогнозы!$AG$15&lt;&gt;""),ROUND(SUM(IF(SIGN(Прогнозы!$AE$2-Прогнозы!$AG$2)=SIGN(Прогнозы!$AE$15-Прогнозы!$AG$15),0,IF(OR(Прогнозы!$AE$2=Прогнозы!$AG$2,Прогнозы!$AE$15=Прогнозы!$AG$15),2,3)),SQRT(POWER(Прогнозы!$AE$2-Прогнозы!$AE$15,2)+POWER(Прогнозы!$AG$2-Прогнозы!$AG$15,2))),2),"")</f>
        <v>4.24</v>
      </c>
      <c r="S14" s="10">
        <f>IF(AND(Прогнозы!$AH$2&lt;&gt;"",Прогнозы!$AJ$2&lt;&gt;"",Прогнозы!$AH$15&lt;&gt;"",Прогнозы!$AJ$15&lt;&gt;""),ROUND(SUM(IF(SIGN(Прогнозы!$AH$2-Прогнозы!$AJ$2)=SIGN(Прогнозы!$AH$15-Прогнозы!$AJ$15),0,IF(OR(Прогнозы!$AH$2=Прогнозы!$AJ$2,Прогнозы!$AH$15=Прогнозы!$AJ$15),2,3)),SQRT(POWER(Прогнозы!$AH$2-Прогнозы!$AH$15,2)+POWER(Прогнозы!$AJ$2-Прогнозы!$AJ$15,2))),2),"")</f>
        <v>2.24</v>
      </c>
      <c r="T14" s="10">
        <f>IF(AND(Прогнозы!$AK$2&lt;&gt;"",Прогнозы!$AM$2&lt;&gt;"",Прогнозы!$AK$15&lt;&gt;"",Прогнозы!$AM$15&lt;&gt;""),ROUND(SUM(IF(SIGN(Прогнозы!$AK$2-Прогнозы!$AM$2)=SIGN(Прогнозы!$AK$15-Прогнозы!$AM$15),0,IF(OR(Прогнозы!$AK$2=Прогнозы!$AM$2,Прогнозы!$AK$15=Прогнозы!$AM$15),2,3)),SQRT(POWER(Прогнозы!$AK$2-Прогнозы!$AK$15,2)+POWER(Прогнозы!$AM$2-Прогнозы!$AM$15,2))),2),"")</f>
        <v>4.24</v>
      </c>
      <c r="U14" s="10">
        <f t="shared" si="0"/>
        <v>43.910000000000004</v>
      </c>
    </row>
    <row r="15" spans="1:21" ht="12.75">
      <c r="A15" s="11" t="str">
        <f>Прогнозы!A16</f>
        <v>Taren</v>
      </c>
      <c r="B15" s="11">
        <f>IF(AND(Прогнозы!$C$2&lt;&gt;"",Прогнозы!$E$2&lt;&gt;"",Прогнозы!$C$16&lt;&gt;"",Прогнозы!$E$16&lt;&gt;""),ROUND(SUM(IF(SIGN(Прогнозы!$C$2-Прогнозы!$E$2)=SIGN(Прогнозы!$C$16-Прогнозы!$E$16),0,IF(OR(Прогнозы!$C$2=Прогнозы!$E$2,Прогнозы!$C$16=Прогнозы!$E$16),2,3)),SQRT(POWER(Прогнозы!$C$2-Прогнозы!$C$16,2)+POWER(Прогнозы!$E$2-Прогнозы!$E$16,2))),2),"")</f>
        <v>4.24</v>
      </c>
      <c r="C15" s="11">
        <f>IF(AND(Прогнозы!$F$2&lt;&gt;"",Прогнозы!$H$2&lt;&gt;"",Прогнозы!$F$16&lt;&gt;"",Прогнозы!$H$16&lt;&gt;""),ROUND(SUM(IF(SIGN(Прогнозы!$F$2-Прогнозы!$H$2)=SIGN(Прогнозы!$F$16-Прогнозы!$H$16),0,IF(OR(Прогнозы!$F$2=Прогнозы!$H$2,Прогнозы!$F$16=Прогнозы!$H$16),2,3)),SQRT(POWER(Прогнозы!$F$2-Прогнозы!$F$16,2)+POWER(Прогнозы!$H$2-Прогнозы!$H$16,2))),2),"")</f>
        <v>5</v>
      </c>
      <c r="D15" s="11">
        <f>IF(AND(Прогнозы!$I$2&lt;&gt;"",Прогнозы!$K$2&lt;&gt;"",Прогнозы!$I$16&lt;&gt;"",Прогнозы!$K$16&lt;&gt;""),ROUND(SUM(IF(SIGN(Прогнозы!$I$2-Прогнозы!$K$2)=SIGN(Прогнозы!$I$16-Прогнозы!$K$16),0,IF(OR(Прогнозы!$I$2=Прогнозы!$K$2,Прогнозы!$I$16=Прогнозы!$K$16),2,3)),SQRT(POWER(Прогнозы!$I$2-Прогнозы!$I$16,2)+POWER(Прогнозы!$K$2-Прогнозы!$K$16,2))),2),"")</f>
        <v>7.12</v>
      </c>
      <c r="E15" s="11">
        <f>IF(AND(Прогнозы!$L$2&lt;&gt;"",Прогнозы!$L$16&lt;&gt;""),IF(Прогнозы!$L$16=Прогнозы!$L$2,0,1.5),"")</f>
        <v>1.5</v>
      </c>
      <c r="F15" s="11">
        <f>IF(AND(Прогнозы!$M$2&lt;&gt;"",Прогнозы!$M$16&lt;&gt;""),IF(Прогнозы!$M$16=Прогнозы!$M$2,0,1.5),"")</f>
        <v>0</v>
      </c>
      <c r="G15" s="11">
        <f>IF(AND(Прогнозы!$N$2&lt;&gt;"",Прогнозы!$N$16&lt;&gt;""),IF(Прогнозы!$N$16=Прогнозы!$N$2,0,1.5),"")</f>
        <v>1.5</v>
      </c>
      <c r="H15" s="11">
        <f>IF(AND(Прогнозы!$O$2&lt;&gt;"",Прогнозы!$O$16&lt;&gt;""),IF(Прогнозы!$O$16=Прогнозы!$O$2,0,1.5),"")</f>
        <v>1.5</v>
      </c>
      <c r="I15" s="11">
        <f>IF(AND(Прогнозы!$P$2&lt;&gt;"",Прогнозы!$P$16&lt;&gt;""),IF(Прогнозы!$P$16=Прогнозы!$P$2,0,1.5),"")</f>
        <v>0</v>
      </c>
      <c r="J15" s="11">
        <f>IF(AND(Прогнозы!$Q$2&lt;&gt;"",Прогнозы!$S$2&lt;&gt;"",Прогнозы!$Q$16&lt;&gt;"",Прогнозы!$S$16&lt;&gt;""),ROUND(SUM(IF(SIGN(Прогнозы!$Q$2-Прогнозы!$S$2)=SIGN(Прогнозы!$Q$16-Прогнозы!$S$16),0,IF(OR(Прогнозы!$Q$2=Прогнозы!$S$2,Прогнозы!$Q$16=Прогнозы!$S$16),2,3)),SQRT(POWER(Прогнозы!$Q$2-Прогнозы!$Q$16,2)+POWER(Прогнозы!$S$2-Прогнозы!$S$16,2))),2),"")</f>
        <v>2.83</v>
      </c>
      <c r="K15" s="11">
        <f>IF(AND(Прогнозы!$T$2&lt;&gt;"",Прогнозы!$V$2&lt;&gt;"",Прогнозы!$T$16&lt;&gt;"",Прогнозы!$V$16&lt;&gt;""),ROUND(SUM(IF(SIGN(Прогнозы!$T$2-Прогнозы!$V$2)=SIGN(Прогнозы!$T$16-Прогнозы!$V$16),0,IF(OR(Прогнозы!$T$2=Прогнозы!$V$2,Прогнозы!$T$16=Прогнозы!$V$16),2,3)),SQRT(POWER(Прогнозы!$T$2-Прогнозы!$T$16,2)+POWER(Прогнозы!$V$2-Прогнозы!$V$16,2))),2),"")</f>
        <v>3</v>
      </c>
      <c r="L15" s="11">
        <f>IF(AND(Прогнозы!$W$2&lt;&gt;"",Прогнозы!$Y$2&lt;&gt;"",Прогнозы!$W$16&lt;&gt;"",Прогнозы!$Y$16&lt;&gt;""),ROUND(SUM(IF(SIGN(Прогнозы!$W$2-Прогнозы!$Y$2)=SIGN(Прогнозы!$W$16-Прогнозы!$Y$16),0,IF(OR(Прогнозы!$W$2=Прогнозы!$Y$2,Прогнозы!$W$16=Прогнозы!$Y$16),2,3)),SQRT(POWER(Прогнозы!$W$2-Прогнозы!$W$16,2)+POWER(Прогнозы!$Y$2-Прогнозы!$Y$16,2))),2),"")</f>
        <v>4</v>
      </c>
      <c r="M15" s="11">
        <f>IF(AND(Прогнозы!$Z$2&lt;&gt;"",Прогнозы!$Z$16&lt;&gt;""),IF(Прогнозы!$Z$16=Прогнозы!$Z$2,0,1.5),"")</f>
        <v>1.5</v>
      </c>
      <c r="N15" s="11">
        <f>IF(AND(Прогнозы!$AA$2&lt;&gt;"",Прогнозы!$AA$16&lt;&gt;""),IF(Прогнозы!$AA$16=Прогнозы!$AA$2,0,1.5),"")</f>
        <v>0</v>
      </c>
      <c r="O15" s="11">
        <f>IF(AND(Прогнозы!$AB$2&lt;&gt;"",Прогнозы!$AB$16&lt;&gt;""),IF(Прогнозы!$AB$16=Прогнозы!$AB$2,0,1.5),"")</f>
        <v>1.5</v>
      </c>
      <c r="P15" s="11">
        <f>IF(AND(Прогнозы!$AC$2&lt;&gt;"",Прогнозы!$AC$16&lt;&gt;""),IF(Прогнозы!$AC$16=Прогнозы!$AC$2,0,1.5),"")</f>
        <v>0</v>
      </c>
      <c r="Q15" s="11">
        <f>IF(AND(Прогнозы!$AD$2&lt;&gt;"",Прогнозы!$AD$16&lt;&gt;""),IF(Прогнозы!$AD$16=Прогнозы!$AD$2,0,1.5),"")</f>
        <v>1.5</v>
      </c>
      <c r="R15" s="11">
        <f>IF(AND(Прогнозы!$AE$2&lt;&gt;"",Прогнозы!$AG$2&lt;&gt;"",Прогнозы!$AE$16&lt;&gt;"",Прогнозы!$AG$16&lt;&gt;""),ROUND(SUM(IF(SIGN(Прогнозы!$AE$2-Прогнозы!$AG$2)=SIGN(Прогнозы!$AE$16-Прогнозы!$AG$16),0,IF(OR(Прогнозы!$AE$2=Прогнозы!$AG$2,Прогнозы!$AE$16=Прогнозы!$AG$16),2,3)),SQRT(POWER(Прогнозы!$AE$2-Прогнозы!$AE$16,2)+POWER(Прогнозы!$AG$2-Прогнозы!$AG$16,2))),2),"")</f>
        <v>4.24</v>
      </c>
      <c r="S15" s="11">
        <f>IF(AND(Прогнозы!$AH$2&lt;&gt;"",Прогнозы!$AJ$2&lt;&gt;"",Прогнозы!$AH$16&lt;&gt;"",Прогнозы!$AJ$16&lt;&gt;""),ROUND(SUM(IF(SIGN(Прогнозы!$AH$2-Прогнозы!$AJ$2)=SIGN(Прогнозы!$AH$16-Прогнозы!$AJ$16),0,IF(OR(Прогнозы!$AH$2=Прогнозы!$AJ$2,Прогнозы!$AH$16=Прогнозы!$AJ$16),2,3)),SQRT(POWER(Прогнозы!$AH$2-Прогнозы!$AH$16,2)+POWER(Прогнозы!$AJ$2-Прогнозы!$AJ$16,2))),2),"")</f>
        <v>5.16</v>
      </c>
      <c r="T15" s="11">
        <f>IF(AND(Прогнозы!$AK$2&lt;&gt;"",Прогнозы!$AM$2&lt;&gt;"",Прогнозы!$AK$16&lt;&gt;"",Прогнозы!$AM$16&lt;&gt;""),ROUND(SUM(IF(SIGN(Прогнозы!$AK$2-Прогнозы!$AM$2)=SIGN(Прогнозы!$AK$16-Прогнозы!$AM$16),0,IF(OR(Прогнозы!$AK$2=Прогнозы!$AM$2,Прогнозы!$AK$16=Прогнозы!$AM$16),2,3)),SQRT(POWER(Прогнозы!$AK$2-Прогнозы!$AK$16,2)+POWER(Прогнозы!$AM$2-Прогнозы!$AM$16,2))),2),"")</f>
        <v>4.24</v>
      </c>
      <c r="U15" s="11">
        <f t="shared" si="0"/>
        <v>48.830000000000005</v>
      </c>
    </row>
    <row r="16" spans="1:21" ht="12.75">
      <c r="A16" s="10" t="str">
        <f>Прогнозы!A17</f>
        <v>BROKER</v>
      </c>
      <c r="B16" s="10">
        <f>IF(AND(Прогнозы!$C$2&lt;&gt;"",Прогнозы!$E$2&lt;&gt;"",Прогнозы!$C$17&lt;&gt;"",Прогнозы!$E$17&lt;&gt;""),ROUND(SUM(IF(SIGN(Прогнозы!$C$2-Прогнозы!$E$2)=SIGN(Прогнозы!$C$17-Прогнозы!$E$17),0,IF(OR(Прогнозы!$C$2=Прогнозы!$E$2,Прогнозы!$C$17=Прогнозы!$E$17),2,3)),SQRT(POWER(Прогнозы!$C$2-Прогнозы!$C$17,2)+POWER(Прогнозы!$E$2-Прогнозы!$E$17,2))),2),"")</f>
        <v>1.41</v>
      </c>
      <c r="C16" s="10">
        <f>IF(AND(Прогнозы!$F$2&lt;&gt;"",Прогнозы!$H$2&lt;&gt;"",Прогнозы!$F$17&lt;&gt;"",Прогнозы!$H$17&lt;&gt;""),ROUND(SUM(IF(SIGN(Прогнозы!$F$2-Прогнозы!$H$2)=SIGN(Прогнозы!$F$17-Прогнозы!$H$17),0,IF(OR(Прогнозы!$F$2=Прогнозы!$H$2,Прогнозы!$F$17=Прогнозы!$H$17),2,3)),SQRT(POWER(Прогнозы!$F$2-Прогнозы!$F$17,2)+POWER(Прогнозы!$H$2-Прогнозы!$H$17,2))),2),"")</f>
        <v>0</v>
      </c>
      <c r="D16" s="10">
        <f>IF(AND(Прогнозы!$I$2&lt;&gt;"",Прогнозы!$K$2&lt;&gt;"",Прогнозы!$I$17&lt;&gt;"",Прогнозы!$K$17&lt;&gt;""),ROUND(SUM(IF(SIGN(Прогнозы!$I$2-Прогнозы!$K$2)=SIGN(Прогнозы!$I$17-Прогнозы!$K$17),0,IF(OR(Прогнозы!$I$2=Прогнозы!$K$2,Прогнозы!$I$17=Прогнозы!$K$17),2,3)),SQRT(POWER(Прогнозы!$I$2-Прогнозы!$I$17,2)+POWER(Прогнозы!$K$2-Прогнозы!$K$17,2))),2),"")</f>
        <v>5</v>
      </c>
      <c r="E16" s="10">
        <f>IF(AND(Прогнозы!$L$2&lt;&gt;"",Прогнозы!$L$17&lt;&gt;""),IF(Прогнозы!$L$17=Прогнозы!$L$2,0,1.5),"")</f>
        <v>0</v>
      </c>
      <c r="F16" s="10">
        <f>IF(AND(Прогнозы!$M$2&lt;&gt;"",Прогнозы!$M$17&lt;&gt;""),IF(Прогнозы!$M$17=Прогнозы!$M$2,0,1.5),"")</f>
        <v>1.5</v>
      </c>
      <c r="G16" s="10">
        <f>IF(AND(Прогнозы!$N$2&lt;&gt;"",Прогнозы!$N$17&lt;&gt;""),IF(Прогнозы!$N$17=Прогнозы!$N$2,0,1.5),"")</f>
        <v>1.5</v>
      </c>
      <c r="H16" s="10">
        <f>IF(AND(Прогнозы!$O$2&lt;&gt;"",Прогнозы!$O$17&lt;&gt;""),IF(Прогнозы!$O$17=Прогнозы!$O$2,0,1.5),"")</f>
        <v>0</v>
      </c>
      <c r="I16" s="10">
        <f>IF(AND(Прогнозы!$P$2&lt;&gt;"",Прогнозы!$P$17&lt;&gt;""),IF(Прогнозы!$P$17=Прогнозы!$P$2,0,1.5),"")</f>
        <v>0</v>
      </c>
      <c r="J16" s="10">
        <f>IF(AND(Прогнозы!$Q$2&lt;&gt;"",Прогнозы!$S$2&lt;&gt;"",Прогнозы!$Q$17&lt;&gt;"",Прогнозы!$S$17&lt;&gt;""),ROUND(SUM(IF(SIGN(Прогнозы!$Q$2-Прогнозы!$S$2)=SIGN(Прогнозы!$Q$17-Прогнозы!$S$17),0,IF(OR(Прогнозы!$Q$2=Прогнозы!$S$2,Прогнозы!$Q$17=Прогнозы!$S$17),2,3)),SQRT(POWER(Прогнозы!$Q$2-Прогнозы!$Q$17,2)+POWER(Прогнозы!$S$2-Прогнозы!$S$17,2))),2),"")</f>
        <v>2.83</v>
      </c>
      <c r="K16" s="10">
        <f>IF(AND(Прогнозы!$T$2&lt;&gt;"",Прогнозы!$V$2&lt;&gt;"",Прогнозы!$T$17&lt;&gt;"",Прогнозы!$V$17&lt;&gt;""),ROUND(SUM(IF(SIGN(Прогнозы!$T$2-Прогнозы!$V$2)=SIGN(Прогнозы!$T$17-Прогнозы!$V$17),0,IF(OR(Прогнозы!$T$2=Прогнозы!$V$2,Прогнозы!$T$17=Прогнозы!$V$17),2,3)),SQRT(POWER(Прогнозы!$T$2-Прогнозы!$T$17,2)+POWER(Прогнозы!$V$2-Прогнозы!$V$17,2))),2),"")</f>
        <v>1.41</v>
      </c>
      <c r="L16" s="10">
        <f>IF(AND(Прогнозы!$W$2&lt;&gt;"",Прогнозы!$Y$2&lt;&gt;"",Прогнозы!$W$17&lt;&gt;"",Прогнозы!$Y$17&lt;&gt;""),ROUND(SUM(IF(SIGN(Прогнозы!$W$2-Прогнозы!$Y$2)=SIGN(Прогнозы!$W$17-Прогнозы!$Y$17),0,IF(OR(Прогнозы!$W$2=Прогнозы!$Y$2,Прогнозы!$W$17=Прогнозы!$Y$17),2,3)),SQRT(POWER(Прогнозы!$W$2-Прогнозы!$W$17,2)+POWER(Прогнозы!$Y$2-Прогнозы!$Y$17,2))),2),"")</f>
        <v>6</v>
      </c>
      <c r="M16" s="10">
        <f>IF(AND(Прогнозы!$Z$2&lt;&gt;"",Прогнозы!$Z$17&lt;&gt;""),IF(Прогнозы!$Z$17=Прогнозы!$Z$2,0,1.5),"")</f>
        <v>1.5</v>
      </c>
      <c r="N16" s="10">
        <f>IF(AND(Прогнозы!$AA$2&lt;&gt;"",Прогнозы!$AA$17&lt;&gt;""),IF(Прогнозы!$AA$17=Прогнозы!$AA$2,0,1.5),"")</f>
        <v>0</v>
      </c>
      <c r="O16" s="10">
        <f>IF(AND(Прогнозы!$AB$2&lt;&gt;"",Прогнозы!$AB$17&lt;&gt;""),IF(Прогнозы!$AB$17=Прогнозы!$AB$2,0,1.5),"")</f>
        <v>1.5</v>
      </c>
      <c r="P16" s="10">
        <f>IF(AND(Прогнозы!$AC$2&lt;&gt;"",Прогнозы!$AC$17&lt;&gt;""),IF(Прогнозы!$AC$17=Прогнозы!$AC$2,0,1.5),"")</f>
        <v>1.5</v>
      </c>
      <c r="Q16" s="10">
        <f>IF(AND(Прогнозы!$AD$2&lt;&gt;"",Прогнозы!$AD$17&lt;&gt;""),IF(Прогнозы!$AD$17=Прогнозы!$AD$2,0,1.5),"")</f>
        <v>1.5</v>
      </c>
      <c r="R16" s="10">
        <f>IF(AND(Прогнозы!$AE$2&lt;&gt;"",Прогнозы!$AG$2&lt;&gt;"",Прогнозы!$AE$17&lt;&gt;"",Прогнозы!$AG$17&lt;&gt;""),ROUND(SUM(IF(SIGN(Прогнозы!$AE$2-Прогнозы!$AG$2)=SIGN(Прогнозы!$AE$17-Прогнозы!$AG$17),0,IF(OR(Прогнозы!$AE$2=Прогнозы!$AG$2,Прогнозы!$AE$17=Прогнозы!$AG$17),2,3)),SQRT(POWER(Прогнозы!$AE$2-Прогнозы!$AE$17,2)+POWER(Прогнозы!$AG$2-Прогнозы!$AG$17,2))),2),"")</f>
        <v>4.24</v>
      </c>
      <c r="S16" s="10">
        <f>IF(AND(Прогнозы!$AH$2&lt;&gt;"",Прогнозы!$AJ$2&lt;&gt;"",Прогнозы!$AH$17&lt;&gt;"",Прогнозы!$AJ$17&lt;&gt;""),ROUND(SUM(IF(SIGN(Прогнозы!$AH$2-Прогнозы!$AJ$2)=SIGN(Прогнозы!$AH$17-Прогнозы!$AJ$17),0,IF(OR(Прогнозы!$AH$2=Прогнозы!$AJ$2,Прогнозы!$AH$17=Прогнозы!$AJ$17),2,3)),SQRT(POWER(Прогнозы!$AH$2-Прогнозы!$AH$17,2)+POWER(Прогнозы!$AJ$2-Прогнозы!$AJ$17,2))),2),"")</f>
        <v>3.61</v>
      </c>
      <c r="T16" s="10">
        <f>IF(AND(Прогнозы!$AK$2&lt;&gt;"",Прогнозы!$AM$2&lt;&gt;"",Прогнозы!$AK$17&lt;&gt;"",Прогнозы!$AM$17&lt;&gt;""),ROUND(SUM(IF(SIGN(Прогнозы!$AK$2-Прогнозы!$AM$2)=SIGN(Прогнозы!$AK$17-Прогнозы!$AM$17),0,IF(OR(Прогнозы!$AK$2=Прогнозы!$AM$2,Прогнозы!$AK$17=Прогнозы!$AM$17),2,3)),SQRT(POWER(Прогнозы!$AK$2-Прогнозы!$AK$17,2)+POWER(Прогнозы!$AM$2-Прогнозы!$AM$17,2))),2),"")</f>
        <v>6.16</v>
      </c>
      <c r="U16" s="10">
        <f t="shared" si="0"/>
        <v>39.66</v>
      </c>
    </row>
    <row r="17" spans="1:21" ht="12.75">
      <c r="A17" s="11" t="str">
        <f>Прогнозы!A18</f>
        <v>Lancelot</v>
      </c>
      <c r="B17" s="11">
        <f>IF(AND(Прогнозы!$C$2&lt;&gt;"",Прогнозы!$E$2&lt;&gt;"",Прогнозы!$C$18&lt;&gt;"",Прогнозы!$E$18&lt;&gt;""),ROUND(SUM(IF(SIGN(Прогнозы!$C$2-Прогнозы!$E$2)=SIGN(Прогнозы!$C$18-Прогнозы!$E$18),0,IF(OR(Прогнозы!$C$2=Прогнозы!$E$2,Прогнозы!$C$18=Прогнозы!$E$18),2,3)),SQRT(POWER(Прогнозы!$C$2-Прогнозы!$C$18,2)+POWER(Прогнозы!$E$2-Прогнозы!$E$18,2))),2),"")</f>
        <v>1.41</v>
      </c>
      <c r="C17" s="11">
        <f>IF(AND(Прогнозы!$F$2&lt;&gt;"",Прогнозы!$H$2&lt;&gt;"",Прогнозы!$F$18&lt;&gt;"",Прогнозы!$H$18&lt;&gt;""),ROUND(SUM(IF(SIGN(Прогнозы!$F$2-Прогнозы!$H$2)=SIGN(Прогнозы!$F$18-Прогнозы!$H$18),0,IF(OR(Прогнозы!$F$2=Прогнозы!$H$2,Прогнозы!$F$18=Прогнозы!$H$18),2,3)),SQRT(POWER(Прогнозы!$F$2-Прогнозы!$F$18,2)+POWER(Прогнозы!$H$2-Прогнозы!$H$18,2))),2),"")</f>
        <v>3</v>
      </c>
      <c r="D17" s="11">
        <f>IF(AND(Прогнозы!$I$2&lt;&gt;"",Прогнозы!$K$2&lt;&gt;"",Прогнозы!$I$18&lt;&gt;"",Прогнозы!$K$18&lt;&gt;""),ROUND(SUM(IF(SIGN(Прогнозы!$I$2-Прогнозы!$K$2)=SIGN(Прогнозы!$I$18-Прогнозы!$K$18),0,IF(OR(Прогнозы!$I$2=Прогнозы!$K$2,Прогнозы!$I$18=Прогнозы!$K$18),2,3)),SQRT(POWER(Прогнозы!$I$2-Прогнозы!$I$18,2)+POWER(Прогнозы!$K$2-Прогнозы!$K$18,2))),2),"")</f>
        <v>7</v>
      </c>
      <c r="E17" s="11">
        <f>IF(AND(Прогнозы!$L$2&lt;&gt;"",Прогнозы!$L$18&lt;&gt;""),IF(Прогнозы!$L$18=Прогнозы!$L$2,0,1.5),"")</f>
        <v>1.5</v>
      </c>
      <c r="F17" s="11">
        <f>IF(AND(Прогнозы!$M$2&lt;&gt;"",Прогнозы!$M$18&lt;&gt;""),IF(Прогнозы!$M$18=Прогнозы!$M$2,0,1.5),"")</f>
        <v>0</v>
      </c>
      <c r="G17" s="11">
        <f>IF(AND(Прогнозы!$N$2&lt;&gt;"",Прогнозы!$N$18&lt;&gt;""),IF(Прогнозы!$N$18=Прогнозы!$N$2,0,1.5),"")</f>
        <v>0</v>
      </c>
      <c r="H17" s="11">
        <f>IF(AND(Прогнозы!$O$2&lt;&gt;"",Прогнозы!$O$18&lt;&gt;""),IF(Прогнозы!$O$18=Прогнозы!$O$2,0,1.5),"")</f>
        <v>1.5</v>
      </c>
      <c r="I17" s="11">
        <f>IF(AND(Прогнозы!$P$2&lt;&gt;"",Прогнозы!$P$18&lt;&gt;""),IF(Прогнозы!$P$18=Прогнозы!$P$2,0,1.5),"")</f>
        <v>0</v>
      </c>
      <c r="J17" s="11">
        <f>IF(AND(Прогнозы!$Q$2&lt;&gt;"",Прогнозы!$S$2&lt;&gt;"",Прогнозы!$Q$18&lt;&gt;"",Прогнозы!$S$18&lt;&gt;""),ROUND(SUM(IF(SIGN(Прогнозы!$Q$2-Прогнозы!$S$2)=SIGN(Прогнозы!$Q$18-Прогнозы!$S$18),0,IF(OR(Прогнозы!$Q$2=Прогнозы!$S$2,Прогнозы!$Q$18=Прогнозы!$S$18),2,3)),SQRT(POWER(Прогнозы!$Q$2-Прогнозы!$Q$18,2)+POWER(Прогнозы!$S$2-Прогнозы!$S$18,2))),2),"")</f>
        <v>2.83</v>
      </c>
      <c r="K17" s="11">
        <f>IF(AND(Прогнозы!$T$2&lt;&gt;"",Прогнозы!$V$2&lt;&gt;"",Прогнозы!$T$18&lt;&gt;"",Прогнозы!$V$18&lt;&gt;""),ROUND(SUM(IF(SIGN(Прогнозы!$T$2-Прогнозы!$V$2)=SIGN(Прогнозы!$T$18-Прогнозы!$V$18),0,IF(OR(Прогнозы!$T$2=Прогнозы!$V$2,Прогнозы!$T$18=Прогнозы!$V$18),2,3)),SQRT(POWER(Прогнозы!$T$2-Прогнозы!$T$18,2)+POWER(Прогнозы!$V$2-Прогнозы!$V$18,2))),2),"")</f>
        <v>4.24</v>
      </c>
      <c r="L17" s="11">
        <f>IF(AND(Прогнозы!$W$2&lt;&gt;"",Прогнозы!$Y$2&lt;&gt;"",Прогнозы!$W$18&lt;&gt;"",Прогнозы!$Y$18&lt;&gt;""),ROUND(SUM(IF(SIGN(Прогнозы!$W$2-Прогнозы!$Y$2)=SIGN(Прогнозы!$W$18-Прогнозы!$Y$18),0,IF(OR(Прогнозы!$W$2=Прогнозы!$Y$2,Прогнозы!$W$18=Прогнозы!$Y$18),2,3)),SQRT(POWER(Прогнозы!$W$2-Прогнозы!$W$18,2)+POWER(Прогнозы!$Y$2-Прогнозы!$Y$18,2))),2),"")</f>
        <v>4</v>
      </c>
      <c r="M17" s="11">
        <f>IF(AND(Прогнозы!$Z$2&lt;&gt;"",Прогнозы!$Z$18&lt;&gt;""),IF(Прогнозы!$Z$18=Прогнозы!$Z$2,0,1.5),"")</f>
        <v>1.5</v>
      </c>
      <c r="N17" s="11">
        <f>IF(AND(Прогнозы!$AA$2&lt;&gt;"",Прогнозы!$AA$18&lt;&gt;""),IF(Прогнозы!$AA$18=Прогнозы!$AA$2,0,1.5),"")</f>
        <v>0</v>
      </c>
      <c r="O17" s="11">
        <f>IF(AND(Прогнозы!$AB$2&lt;&gt;"",Прогнозы!$AB$18&lt;&gt;""),IF(Прогнозы!$AB$18=Прогнозы!$AB$2,0,1.5),"")</f>
        <v>0</v>
      </c>
      <c r="P17" s="11">
        <f>IF(AND(Прогнозы!$AC$2&lt;&gt;"",Прогнозы!$AC$18&lt;&gt;""),IF(Прогнозы!$AC$18=Прогнозы!$AC$2,0,1.5),"")</f>
        <v>0</v>
      </c>
      <c r="Q17" s="11">
        <f>IF(AND(Прогнозы!$AD$2&lt;&gt;"",Прогнозы!$AD$18&lt;&gt;""),IF(Прогнозы!$AD$18=Прогнозы!$AD$2,0,1.5),"")</f>
        <v>1.5</v>
      </c>
      <c r="R17" s="11">
        <f>IF(AND(Прогнозы!$AE$2&lt;&gt;"",Прогнозы!$AG$2&lt;&gt;"",Прогнозы!$AE$18&lt;&gt;"",Прогнозы!$AG$18&lt;&gt;""),ROUND(SUM(IF(SIGN(Прогнозы!$AE$2-Прогнозы!$AG$2)=SIGN(Прогнозы!$AE$18-Прогнозы!$AG$18),0,IF(OR(Прогнозы!$AE$2=Прогнозы!$AG$2,Прогнозы!$AE$18=Прогнозы!$AG$18),2,3)),SQRT(POWER(Прогнозы!$AE$2-Прогнозы!$AE$18,2)+POWER(Прогнозы!$AG$2-Прогнозы!$AG$18,2))),2),"")</f>
        <v>1.41</v>
      </c>
      <c r="S17" s="11">
        <f>IF(AND(Прогнозы!$AH$2&lt;&gt;"",Прогнозы!$AJ$2&lt;&gt;"",Прогнозы!$AH$18&lt;&gt;"",Прогнозы!$AJ$18&lt;&gt;""),ROUND(SUM(IF(SIGN(Прогнозы!$AH$2-Прогнозы!$AJ$2)=SIGN(Прогнозы!$AH$18-Прогнозы!$AJ$18),0,IF(OR(Прогнозы!$AH$2=Прогнозы!$AJ$2,Прогнозы!$AH$18=Прогнозы!$AJ$18),2,3)),SQRT(POWER(Прогнозы!$AH$2-Прогнозы!$AH$18,2)+POWER(Прогнозы!$AJ$2-Прогнозы!$AJ$18,2))),2),"")</f>
        <v>3.61</v>
      </c>
      <c r="T17" s="11">
        <f>IF(AND(Прогнозы!$AK$2&lt;&gt;"",Прогнозы!$AM$2&lt;&gt;"",Прогнозы!$AK$18&lt;&gt;"",Прогнозы!$AM$18&lt;&gt;""),ROUND(SUM(IF(SIGN(Прогнозы!$AK$2-Прогнозы!$AM$2)=SIGN(Прогнозы!$AK$18-Прогнозы!$AM$18),0,IF(OR(Прогнозы!$AK$2=Прогнозы!$AM$2,Прогнозы!$AK$18=Прогнозы!$AM$18),2,3)),SQRT(POWER(Прогнозы!$AK$2-Прогнозы!$AK$18,2)+POWER(Прогнозы!$AM$2-Прогнозы!$AM$18,2))),2),"")</f>
        <v>5</v>
      </c>
      <c r="U17" s="11">
        <f t="shared" si="0"/>
        <v>38.50000000000001</v>
      </c>
    </row>
    <row r="18" spans="1:21" ht="12.75">
      <c r="A18" s="10" t="str">
        <f>Прогнозы!A19</f>
        <v>DrTotoliz</v>
      </c>
      <c r="B18" s="10">
        <f>IF(AND(Прогнозы!$C$2&lt;&gt;"",Прогнозы!$E$2&lt;&gt;"",Прогнозы!$C$19&lt;&gt;"",Прогнозы!$E$19&lt;&gt;""),ROUND(SUM(IF(SIGN(Прогнозы!$C$2-Прогнозы!$E$2)=SIGN(Прогнозы!$C$19-Прогнозы!$E$19),0,IF(OR(Прогнозы!$C$2=Прогнозы!$E$2,Прогнозы!$C$19=Прогнозы!$E$19),2,3)),SQRT(POWER(Прогнозы!$C$2-Прогнозы!$C$19,2)+POWER(Прогнозы!$E$2-Прогнозы!$E$19,2))),2),"")</f>
        <v>3</v>
      </c>
      <c r="C18" s="10">
        <f>IF(AND(Прогнозы!$F$2&lt;&gt;"",Прогнозы!$H$2&lt;&gt;"",Прогнозы!$F$19&lt;&gt;"",Прогнозы!$H$19&lt;&gt;""),ROUND(SUM(IF(SIGN(Прогнозы!$F$2-Прогнозы!$H$2)=SIGN(Прогнозы!$F$19-Прогнозы!$H$19),0,IF(OR(Прогнозы!$F$2=Прогнозы!$H$2,Прогнозы!$F$19=Прогнозы!$H$19),2,3)),SQRT(POWER(Прогнозы!$F$2-Прогнозы!$F$19,2)+POWER(Прогнозы!$H$2-Прогнозы!$H$19,2))),2),"")</f>
        <v>3</v>
      </c>
      <c r="D18" s="10">
        <f>IF(AND(Прогнозы!$I$2&lt;&gt;"",Прогнозы!$K$2&lt;&gt;"",Прогнозы!$I$19&lt;&gt;"",Прогнозы!$K$19&lt;&gt;""),ROUND(SUM(IF(SIGN(Прогнозы!$I$2-Прогнозы!$K$2)=SIGN(Прогнозы!$I$19-Прогнозы!$K$19),0,IF(OR(Прогнозы!$I$2=Прогнозы!$K$2,Прогнозы!$I$19=Прогнозы!$K$19),2,3)),SQRT(POWER(Прогнозы!$I$2-Прогнозы!$I$19,2)+POWER(Прогнозы!$K$2-Прогнозы!$K$19,2))),2),"")</f>
        <v>6.16</v>
      </c>
      <c r="E18" s="10">
        <f>IF(AND(Прогнозы!$L$2&lt;&gt;"",Прогнозы!$L$19&lt;&gt;""),IF(Прогнозы!$L$19=Прогнозы!$L$2,0,1.5),"")</f>
        <v>1.5</v>
      </c>
      <c r="F18" s="10">
        <f>IF(AND(Прогнозы!$M$2&lt;&gt;"",Прогнозы!$M$19&lt;&gt;""),IF(Прогнозы!$M$19=Прогнозы!$M$2,0,1.5),"")</f>
        <v>0</v>
      </c>
      <c r="G18" s="10">
        <f>IF(AND(Прогнозы!$N$2&lt;&gt;"",Прогнозы!$N$19&lt;&gt;""),IF(Прогнозы!$N$19=Прогнозы!$N$2,0,1.5),"")</f>
        <v>1.5</v>
      </c>
      <c r="H18" s="10">
        <f>IF(AND(Прогнозы!$O$2&lt;&gt;"",Прогнозы!$O$19&lt;&gt;""),IF(Прогнозы!$O$19=Прогнозы!$O$2,0,1.5),"")</f>
        <v>1.5</v>
      </c>
      <c r="I18" s="10">
        <f>IF(AND(Прогнозы!$P$2&lt;&gt;"",Прогнозы!$P$19&lt;&gt;""),IF(Прогнозы!$P$19=Прогнозы!$P$2,0,1.5),"")</f>
        <v>0</v>
      </c>
      <c r="J18" s="10">
        <f>IF(AND(Прогнозы!$Q$2&lt;&gt;"",Прогнозы!$S$2&lt;&gt;"",Прогнозы!$Q$19&lt;&gt;"",Прогнозы!$S$19&lt;&gt;""),ROUND(SUM(IF(SIGN(Прогнозы!$Q$2-Прогнозы!$S$2)=SIGN(Прогнозы!$Q$19-Прогнозы!$S$19),0,IF(OR(Прогнозы!$Q$2=Прогнозы!$S$2,Прогнозы!$Q$19=Прогнозы!$S$19),2,3)),SQRT(POWER(Прогнозы!$Q$2-Прогнозы!$Q$19,2)+POWER(Прогнозы!$S$2-Прогнозы!$S$19,2))),2),"")</f>
        <v>1.41</v>
      </c>
      <c r="K18" s="10">
        <f>IF(AND(Прогнозы!$T$2&lt;&gt;"",Прогнозы!$V$2&lt;&gt;"",Прогнозы!$T$19&lt;&gt;"",Прогнозы!$V$19&lt;&gt;""),ROUND(SUM(IF(SIGN(Прогнозы!$T$2-Прогнозы!$V$2)=SIGN(Прогнозы!$T$19-Прогнозы!$V$19),0,IF(OR(Прогнозы!$T$2=Прогнозы!$V$2,Прогнозы!$T$19=Прогнозы!$V$19),2,3)),SQRT(POWER(Прогнозы!$T$2-Прогнозы!$T$19,2)+POWER(Прогнозы!$V$2-Прогнозы!$V$19,2))),2),"")</f>
        <v>4.24</v>
      </c>
      <c r="L18" s="10">
        <f>IF(AND(Прогнозы!$W$2&lt;&gt;"",Прогнозы!$Y$2&lt;&gt;"",Прогнозы!$W$19&lt;&gt;"",Прогнозы!$Y$19&lt;&gt;""),ROUND(SUM(IF(SIGN(Прогнозы!$W$2-Прогнозы!$Y$2)=SIGN(Прогнозы!$W$19-Прогнозы!$Y$19),0,IF(OR(Прогнозы!$W$2=Прогнозы!$Y$2,Прогнозы!$W$19=Прогнозы!$Y$19),2,3)),SQRT(POWER(Прогнозы!$W$2-Прогнозы!$W$19,2)+POWER(Прогнозы!$Y$2-Прогнозы!$Y$19,2))),2),"")</f>
        <v>2.24</v>
      </c>
      <c r="M18" s="10">
        <f>IF(AND(Прогнозы!$Z$2&lt;&gt;"",Прогнозы!$Z$19&lt;&gt;""),IF(Прогнозы!$Z$19=Прогнозы!$Z$2,0,1.5),"")</f>
        <v>1.5</v>
      </c>
      <c r="N18" s="10">
        <f>IF(AND(Прогнозы!$AA$2&lt;&gt;"",Прогнозы!$AA$19&lt;&gt;""),IF(Прогнозы!$AA$19=Прогнозы!$AA$2,0,1.5),"")</f>
        <v>0</v>
      </c>
      <c r="O18" s="10">
        <f>IF(AND(Прогнозы!$AB$2&lt;&gt;"",Прогнозы!$AB$19&lt;&gt;""),IF(Прогнозы!$AB$19=Прогнозы!$AB$2,0,1.5),"")</f>
        <v>1.5</v>
      </c>
      <c r="P18" s="10">
        <f>IF(AND(Прогнозы!$AC$2&lt;&gt;"",Прогнозы!$AC$19&lt;&gt;""),IF(Прогнозы!$AC$19=Прогнозы!$AC$2,0,1.5),"")</f>
        <v>1.5</v>
      </c>
      <c r="Q18" s="10">
        <f>IF(AND(Прогнозы!$AD$2&lt;&gt;"",Прогнозы!$AD$19&lt;&gt;""),IF(Прогнозы!$AD$19=Прогнозы!$AD$2,0,1.5),"")</f>
        <v>1.5</v>
      </c>
      <c r="R18" s="10">
        <f>IF(AND(Прогнозы!$AE$2&lt;&gt;"",Прогнозы!$AG$2&lt;&gt;"",Прогнозы!$AE$19&lt;&gt;"",Прогнозы!$AG$19&lt;&gt;""),ROUND(SUM(IF(SIGN(Прогнозы!$AE$2-Прогнозы!$AG$2)=SIGN(Прогнозы!$AE$19-Прогнозы!$AG$19),0,IF(OR(Прогнозы!$AE$2=Прогнозы!$AG$2,Прогнозы!$AE$19=Прогнозы!$AG$19),2,3)),SQRT(POWER(Прогнозы!$AE$2-Прогнозы!$AE$19,2)+POWER(Прогнозы!$AG$2-Прогнозы!$AG$19,2))),2),"")</f>
        <v>4.24</v>
      </c>
      <c r="S18" s="10">
        <f>IF(AND(Прогнозы!$AH$2&lt;&gt;"",Прогнозы!$AJ$2&lt;&gt;"",Прогнозы!$AH$19&lt;&gt;"",Прогнозы!$AJ$19&lt;&gt;""),ROUND(SUM(IF(SIGN(Прогнозы!$AH$2-Прогнозы!$AJ$2)=SIGN(Прогнозы!$AH$19-Прогнозы!$AJ$19),0,IF(OR(Прогнозы!$AH$2=Прогнозы!$AJ$2,Прогнозы!$AH$19=Прогнозы!$AJ$19),2,3)),SQRT(POWER(Прогнозы!$AH$2-Прогнозы!$AH$19,2)+POWER(Прогнозы!$AJ$2-Прогнозы!$AJ$19,2))),2),"")</f>
        <v>5.16</v>
      </c>
      <c r="T18" s="10">
        <f>IF(AND(Прогнозы!$AK$2&lt;&gt;"",Прогнозы!$AM$2&lt;&gt;"",Прогнозы!$AK$19&lt;&gt;"",Прогнозы!$AM$19&lt;&gt;""),ROUND(SUM(IF(SIGN(Прогнозы!$AK$2-Прогнозы!$AM$2)=SIGN(Прогнозы!$AK$19-Прогнозы!$AM$19),0,IF(OR(Прогнозы!$AK$2=Прогнозы!$AM$2,Прогнозы!$AK$19=Прогнозы!$AM$19),2,3)),SQRT(POWER(Прогнозы!$AK$2-Прогнозы!$AK$19,2)+POWER(Прогнозы!$AM$2-Прогнозы!$AM$19,2))),2),"")</f>
        <v>6.16</v>
      </c>
      <c r="U18" s="10">
        <f t="shared" si="0"/>
        <v>46.11</v>
      </c>
    </row>
    <row r="19" spans="1:21" ht="12.75">
      <c r="A19" s="11" t="str">
        <f>Прогнозы!A20</f>
        <v>afa</v>
      </c>
      <c r="B19" s="11">
        <f>IF(AND(Прогнозы!$C$2&lt;&gt;"",Прогнозы!$E$2&lt;&gt;"",Прогнозы!$C$20&lt;&gt;"",Прогнозы!$E$20&lt;&gt;""),ROUND(SUM(IF(SIGN(Прогнозы!$C$2-Прогнозы!$E$2)=SIGN(Прогнозы!$C$20-Прогнозы!$E$20),0,IF(OR(Прогнозы!$C$2=Прогнозы!$E$2,Прогнозы!$C$20=Прогнозы!$E$20),2,3)),SQRT(POWER(Прогнозы!$C$2-Прогнозы!$C$20,2)+POWER(Прогнозы!$E$2-Прогнозы!$E$20,2))),2),"")</f>
        <v>3</v>
      </c>
      <c r="C19" s="11">
        <f>IF(AND(Прогнозы!$F$2&lt;&gt;"",Прогнозы!$H$2&lt;&gt;"",Прогнозы!$F$20&lt;&gt;"",Прогнозы!$H$20&lt;&gt;""),ROUND(SUM(IF(SIGN(Прогнозы!$F$2-Прогнозы!$H$2)=SIGN(Прогнозы!$F$20-Прогнозы!$H$20),0,IF(OR(Прогнозы!$F$2=Прогнозы!$H$2,Прогнозы!$F$20=Прогнозы!$H$20),2,3)),SQRT(POWER(Прогнозы!$F$2-Прогнозы!$F$20,2)+POWER(Прогнозы!$H$2-Прогнозы!$H$20,2))),2),"")</f>
        <v>5</v>
      </c>
      <c r="D19" s="11">
        <f>IF(AND(Прогнозы!$I$2&lt;&gt;"",Прогнозы!$K$2&lt;&gt;"",Прогнозы!$I$20&lt;&gt;"",Прогнозы!$K$20&lt;&gt;""),ROUND(SUM(IF(SIGN(Прогнозы!$I$2-Прогнозы!$K$2)=SIGN(Прогнозы!$I$20-Прогнозы!$K$20),0,IF(OR(Прогнозы!$I$2=Прогнозы!$K$2,Прогнозы!$I$20=Прогнозы!$K$20),2,3)),SQRT(POWER(Прогнозы!$I$2-Прогнозы!$I$20,2)+POWER(Прогнозы!$K$2-Прогнозы!$K$20,2))),2),"")</f>
        <v>6.16</v>
      </c>
      <c r="E19" s="11">
        <f>IF(AND(Прогнозы!$L$2&lt;&gt;"",Прогнозы!$L$20&lt;&gt;""),IF(Прогнозы!$L$20=Прогнозы!$L$2,0,1.5),"")</f>
        <v>0</v>
      </c>
      <c r="F19" s="11">
        <f>IF(AND(Прогнозы!$M$2&lt;&gt;"",Прогнозы!$M$20&lt;&gt;""),IF(Прогнозы!$M$20=Прогнозы!$M$2,0,1.5),"")</f>
        <v>0</v>
      </c>
      <c r="G19" s="11">
        <f>IF(AND(Прогнозы!$N$2&lt;&gt;"",Прогнозы!$N$20&lt;&gt;""),IF(Прогнозы!$N$20=Прогнозы!$N$2,0,1.5),"")</f>
        <v>0</v>
      </c>
      <c r="H19" s="11">
        <f>IF(AND(Прогнозы!$O$2&lt;&gt;"",Прогнозы!$O$20&lt;&gt;""),IF(Прогнозы!$O$20=Прогнозы!$O$2,0,1.5),"")</f>
        <v>1.5</v>
      </c>
      <c r="I19" s="11">
        <f>IF(AND(Прогнозы!$P$2&lt;&gt;"",Прогнозы!$P$20&lt;&gt;""),IF(Прогнозы!$P$20=Прогнозы!$P$2,0,1.5),"")</f>
        <v>0</v>
      </c>
      <c r="J19" s="11">
        <f>IF(AND(Прогнозы!$Q$2&lt;&gt;"",Прогнозы!$S$2&lt;&gt;"",Прогнозы!$Q$20&lt;&gt;"",Прогнозы!$S$20&lt;&gt;""),ROUND(SUM(IF(SIGN(Прогнозы!$Q$2-Прогнозы!$S$2)=SIGN(Прогнозы!$Q$20-Прогнозы!$S$20),0,IF(OR(Прогнозы!$Q$2=Прогнозы!$S$2,Прогнозы!$Q$20=Прогнозы!$S$20),2,3)),SQRT(POWER(Прогнозы!$Q$2-Прогнозы!$Q$20,2)+POWER(Прогнозы!$S$2-Прогнозы!$S$20,2))),2),"")</f>
        <v>2.83</v>
      </c>
      <c r="K19" s="11">
        <f>IF(AND(Прогнозы!$T$2&lt;&gt;"",Прогнозы!$V$2&lt;&gt;"",Прогнозы!$T$20&lt;&gt;"",Прогнозы!$V$20&lt;&gt;""),ROUND(SUM(IF(SIGN(Прогнозы!$T$2-Прогнозы!$V$2)=SIGN(Прогнозы!$T$20-Прогнозы!$V$20),0,IF(OR(Прогнозы!$T$2=Прогнозы!$V$2,Прогнозы!$T$20=Прогнозы!$V$20),2,3)),SQRT(POWER(Прогнозы!$T$2-Прогнозы!$T$20,2)+POWER(Прогнозы!$V$2-Прогнозы!$V$20,2))),2),"")</f>
        <v>3</v>
      </c>
      <c r="L19" s="11">
        <f>IF(AND(Прогнозы!$W$2&lt;&gt;"",Прогнозы!$Y$2&lt;&gt;"",Прогнозы!$W$20&lt;&gt;"",Прогнозы!$Y$20&lt;&gt;""),ROUND(SUM(IF(SIGN(Прогнозы!$W$2-Прогнозы!$Y$2)=SIGN(Прогнозы!$W$20-Прогнозы!$Y$20),0,IF(OR(Прогнозы!$W$2=Прогнозы!$Y$2,Прогнозы!$W$20=Прогнозы!$Y$20),2,3)),SQRT(POWER(Прогнозы!$W$2-Прогнозы!$W$20,2)+POWER(Прогнозы!$Y$2-Прогнозы!$Y$20,2))),2),"")</f>
        <v>4</v>
      </c>
      <c r="M19" s="11">
        <f>IF(AND(Прогнозы!$Z$2&lt;&gt;"",Прогнозы!$Z$20&lt;&gt;""),IF(Прогнозы!$Z$20=Прогнозы!$Z$2,0,1.5),"")</f>
        <v>1.5</v>
      </c>
      <c r="N19" s="11">
        <f>IF(AND(Прогнозы!$AA$2&lt;&gt;"",Прогнозы!$AA$20&lt;&gt;""),IF(Прогнозы!$AA$20=Прогнозы!$AA$2,0,1.5),"")</f>
        <v>0</v>
      </c>
      <c r="O19" s="11">
        <f>IF(AND(Прогнозы!$AB$2&lt;&gt;"",Прогнозы!$AB$20&lt;&gt;""),IF(Прогнозы!$AB$20=Прогнозы!$AB$2,0,1.5),"")</f>
        <v>1.5</v>
      </c>
      <c r="P19" s="11">
        <f>IF(AND(Прогнозы!$AC$2&lt;&gt;"",Прогнозы!$AC$20&lt;&gt;""),IF(Прогнозы!$AC$20=Прогнозы!$AC$2,0,1.5),"")</f>
        <v>0</v>
      </c>
      <c r="Q19" s="11">
        <f>IF(AND(Прогнозы!$AD$2&lt;&gt;"",Прогнозы!$AD$20&lt;&gt;""),IF(Прогнозы!$AD$20=Прогнозы!$AD$2,0,1.5),"")</f>
        <v>1.5</v>
      </c>
      <c r="R19" s="11">
        <f>IF(AND(Прогнозы!$AE$2&lt;&gt;"",Прогнозы!$AG$2&lt;&gt;"",Прогнозы!$AE$20&lt;&gt;"",Прогнозы!$AG$20&lt;&gt;""),ROUND(SUM(IF(SIGN(Прогнозы!$AE$2-Прогнозы!$AG$2)=SIGN(Прогнозы!$AE$20-Прогнозы!$AG$20),0,IF(OR(Прогнозы!$AE$2=Прогнозы!$AG$2,Прогнозы!$AE$20=Прогнозы!$AG$20),2,3)),SQRT(POWER(Прогнозы!$AE$2-Прогнозы!$AE$20,2)+POWER(Прогнозы!$AG$2-Прогнозы!$AG$20,2))),2),"")</f>
        <v>1.41</v>
      </c>
      <c r="S19" s="11">
        <f>IF(AND(Прогнозы!$AH$2&lt;&gt;"",Прогнозы!$AJ$2&lt;&gt;"",Прогнозы!$AH$20&lt;&gt;"",Прогнозы!$AJ$20&lt;&gt;""),ROUND(SUM(IF(SIGN(Прогнозы!$AH$2-Прогнозы!$AJ$2)=SIGN(Прогнозы!$AH$20-Прогнозы!$AJ$20),0,IF(OR(Прогнозы!$AH$2=Прогнозы!$AJ$2,Прогнозы!$AH$20=Прогнозы!$AJ$20),2,3)),SQRT(POWER(Прогнозы!$AH$2-Прогнозы!$AH$20,2)+POWER(Прогнозы!$AJ$2-Прогнозы!$AJ$20,2))),2),"")</f>
        <v>3.61</v>
      </c>
      <c r="T19" s="11">
        <f>IF(AND(Прогнозы!$AK$2&lt;&gt;"",Прогнозы!$AM$2&lt;&gt;"",Прогнозы!$AK$20&lt;&gt;"",Прогнозы!$AM$20&lt;&gt;""),ROUND(SUM(IF(SIGN(Прогнозы!$AK$2-Прогнозы!$AM$2)=SIGN(Прогнозы!$AK$20-Прогнозы!$AM$20),0,IF(OR(Прогнозы!$AK$2=Прогнозы!$AM$2,Прогнозы!$AK$20=Прогнозы!$AM$20),2,3)),SQRT(POWER(Прогнозы!$AK$2-Прогнозы!$AK$20,2)+POWER(Прогнозы!$AM$2-Прогнозы!$AM$20,2))),2),"")</f>
        <v>5</v>
      </c>
      <c r="U19" s="11">
        <f t="shared" si="0"/>
        <v>40.010000000000005</v>
      </c>
    </row>
    <row r="20" spans="1:21" ht="12.75">
      <c r="A20" s="10" t="str">
        <f>Прогнозы!A21</f>
        <v>Владэску</v>
      </c>
      <c r="B20" s="10">
        <f>IF(AND(Прогнозы!$C$2&lt;&gt;"",Прогнозы!$E$2&lt;&gt;"",Прогнозы!$C$21&lt;&gt;"",Прогнозы!$E$21&lt;&gt;""),ROUND(SUM(IF(SIGN(Прогнозы!$C$2-Прогнозы!$E$2)=SIGN(Прогнозы!$C$21-Прогнозы!$E$21),0,IF(OR(Прогнозы!$C$2=Прогнозы!$E$2,Прогнозы!$C$21=Прогнозы!$E$21),2,3)),SQRT(POWER(Прогнозы!$C$2-Прогнозы!$C$21,2)+POWER(Прогнозы!$E$2-Прогнозы!$E$21,2))),2),"")</f>
        <v>4.24</v>
      </c>
      <c r="C20" s="10">
        <f>IF(AND(Прогнозы!$F$2&lt;&gt;"",Прогнозы!$H$2&lt;&gt;"",Прогнозы!$F$21&lt;&gt;"",Прогнозы!$H$21&lt;&gt;""),ROUND(SUM(IF(SIGN(Прогнозы!$F$2-Прогнозы!$H$2)=SIGN(Прогнозы!$F$21-Прогнозы!$H$21),0,IF(OR(Прогнозы!$F$2=Прогнозы!$H$2,Прогнозы!$F$21=Прогнозы!$H$21),2,3)),SQRT(POWER(Прогнозы!$F$2-Прогнозы!$F$21,2)+POWER(Прогнозы!$H$2-Прогнозы!$H$21,2))),2),"")</f>
        <v>5</v>
      </c>
      <c r="D20" s="10">
        <f>IF(AND(Прогнозы!$I$2&lt;&gt;"",Прогнозы!$K$2&lt;&gt;"",Прогнозы!$I$21&lt;&gt;"",Прогнозы!$K$21&lt;&gt;""),ROUND(SUM(IF(SIGN(Прогнозы!$I$2-Прогнозы!$K$2)=SIGN(Прогнозы!$I$21-Прогнозы!$K$21),0,IF(OR(Прогнозы!$I$2=Прогнозы!$K$2,Прогнозы!$I$21=Прогнозы!$K$21),2,3)),SQRT(POWER(Прогнозы!$I$2-Прогнозы!$I$21,2)+POWER(Прогнозы!$K$2-Прогнозы!$K$21,2))),2),"")</f>
        <v>5</v>
      </c>
      <c r="E20" s="10">
        <f>IF(AND(Прогнозы!$L$2&lt;&gt;"",Прогнозы!$L$21&lt;&gt;""),IF(Прогнозы!$L$21=Прогнозы!$L$2,0,1.5),"")</f>
        <v>1.5</v>
      </c>
      <c r="F20" s="10">
        <f>IF(AND(Прогнозы!$M$2&lt;&gt;"",Прогнозы!$M$21&lt;&gt;""),IF(Прогнозы!$M$21=Прогнозы!$M$2,0,1.5),"")</f>
        <v>0</v>
      </c>
      <c r="G20" s="10">
        <f>IF(AND(Прогнозы!$N$2&lt;&gt;"",Прогнозы!$N$21&lt;&gt;""),IF(Прогнозы!$N$21=Прогнозы!$N$2,0,1.5),"")</f>
        <v>1.5</v>
      </c>
      <c r="H20" s="10">
        <f>IF(AND(Прогнозы!$O$2&lt;&gt;"",Прогнозы!$O$21&lt;&gt;""),IF(Прогнозы!$O$21=Прогнозы!$O$2,0,1.5),"")</f>
        <v>0</v>
      </c>
      <c r="I20" s="10">
        <f>IF(AND(Прогнозы!$P$2&lt;&gt;"",Прогнозы!$P$21&lt;&gt;""),IF(Прогнозы!$P$21=Прогнозы!$P$2,0,1.5),"")</f>
        <v>1.5</v>
      </c>
      <c r="J20" s="10">
        <f>IF(AND(Прогнозы!$Q$2&lt;&gt;"",Прогнозы!$S$2&lt;&gt;"",Прогнозы!$Q$21&lt;&gt;"",Прогнозы!$S$21&lt;&gt;""),ROUND(SUM(IF(SIGN(Прогнозы!$Q$2-Прогнозы!$S$2)=SIGN(Прогнозы!$Q$21-Прогнозы!$S$21),0,IF(OR(Прогнозы!$Q$2=Прогнозы!$S$2,Прогнозы!$Q$21=Прогнозы!$S$21),2,3)),SQRT(POWER(Прогнозы!$Q$2-Прогнозы!$Q$21,2)+POWER(Прогнозы!$S$2-Прогнозы!$S$21,2))),2),"")</f>
        <v>1.41</v>
      </c>
      <c r="K20" s="10">
        <f>IF(AND(Прогнозы!$T$2&lt;&gt;"",Прогнозы!$V$2&lt;&gt;"",Прогнозы!$T$21&lt;&gt;"",Прогнозы!$V$21&lt;&gt;""),ROUND(SUM(IF(SIGN(Прогнозы!$T$2-Прогнозы!$V$2)=SIGN(Прогнозы!$T$21-Прогнозы!$V$21),0,IF(OR(Прогнозы!$T$2=Прогнозы!$V$2,Прогнозы!$T$21=Прогнозы!$V$21),2,3)),SQRT(POWER(Прогнозы!$T$2-Прогнозы!$T$21,2)+POWER(Прогнозы!$V$2-Прогнозы!$V$21,2))),2),"")</f>
        <v>4.24</v>
      </c>
      <c r="L20" s="10">
        <f>IF(AND(Прогнозы!$W$2&lt;&gt;"",Прогнозы!$Y$2&lt;&gt;"",Прогнозы!$W$21&lt;&gt;"",Прогнозы!$Y$21&lt;&gt;""),ROUND(SUM(IF(SIGN(Прогнозы!$W$2-Прогнозы!$Y$2)=SIGN(Прогнозы!$W$21-Прогнозы!$Y$21),0,IF(OR(Прогнозы!$W$2=Прогнозы!$Y$2,Прогнозы!$W$21=Прогнозы!$Y$21),2,3)),SQRT(POWER(Прогнозы!$W$2-Прогнозы!$W$21,2)+POWER(Прогнозы!$Y$2-Прогнозы!$Y$21,2))),2),"")</f>
        <v>4</v>
      </c>
      <c r="M20" s="10">
        <f>IF(AND(Прогнозы!$Z$2&lt;&gt;"",Прогнозы!$Z$21&lt;&gt;""),IF(Прогнозы!$Z$21=Прогнозы!$Z$2,0,1.5),"")</f>
        <v>1.5</v>
      </c>
      <c r="N20" s="10">
        <f>IF(AND(Прогнозы!$AA$2&lt;&gt;"",Прогнозы!$AA$21&lt;&gt;""),IF(Прогнозы!$AA$21=Прогнозы!$AA$2,0,1.5),"")</f>
        <v>0</v>
      </c>
      <c r="O20" s="10">
        <f>IF(AND(Прогнозы!$AB$2&lt;&gt;"",Прогнозы!$AB$21&lt;&gt;""),IF(Прогнозы!$AB$21=Прогнозы!$AB$2,0,1.5),"")</f>
        <v>1.5</v>
      </c>
      <c r="P20" s="10">
        <f>IF(AND(Прогнозы!$AC$2&lt;&gt;"",Прогнозы!$AC$21&lt;&gt;""),IF(Прогнозы!$AC$21=Прогнозы!$AC$2,0,1.5),"")</f>
        <v>0</v>
      </c>
      <c r="Q20" s="10">
        <f>IF(AND(Прогнозы!$AD$2&lt;&gt;"",Прогнозы!$AD$21&lt;&gt;""),IF(Прогнозы!$AD$21=Прогнозы!$AD$2,0,1.5),"")</f>
        <v>1.5</v>
      </c>
      <c r="R20" s="10">
        <f>IF(AND(Прогнозы!$AE$2&lt;&gt;"",Прогнозы!$AG$2&lt;&gt;"",Прогнозы!$AE$21&lt;&gt;"",Прогнозы!$AG$21&lt;&gt;""),ROUND(SUM(IF(SIGN(Прогнозы!$AE$2-Прогнозы!$AG$2)=SIGN(Прогнозы!$AE$21-Прогнозы!$AG$21),0,IF(OR(Прогнозы!$AE$2=Прогнозы!$AG$2,Прогнозы!$AE$21=Прогнозы!$AG$21),2,3)),SQRT(POWER(Прогнозы!$AE$2-Прогнозы!$AE$21,2)+POWER(Прогнозы!$AG$2-Прогнозы!$AG$21,2))),2),"")</f>
        <v>5</v>
      </c>
      <c r="S20" s="10">
        <f>IF(AND(Прогнозы!$AH$2&lt;&gt;"",Прогнозы!$AJ$2&lt;&gt;"",Прогнозы!$AH$21&lt;&gt;"",Прогнозы!$AJ$21&lt;&gt;""),ROUND(SUM(IF(SIGN(Прогнозы!$AH$2-Прогнозы!$AJ$2)=SIGN(Прогнозы!$AH$21-Прогнозы!$AJ$21),0,IF(OR(Прогнозы!$AH$2=Прогнозы!$AJ$2,Прогнозы!$AH$21=Прогнозы!$AJ$21),2,3)),SQRT(POWER(Прогнозы!$AH$2-Прогнозы!$AH$21,2)+POWER(Прогнозы!$AJ$2-Прогнозы!$AJ$21,2))),2),"")</f>
        <v>6.47</v>
      </c>
      <c r="T20" s="10">
        <f>IF(AND(Прогнозы!$AK$2&lt;&gt;"",Прогнозы!$AM$2&lt;&gt;"",Прогнозы!$AK$21&lt;&gt;"",Прогнозы!$AM$21&lt;&gt;""),ROUND(SUM(IF(SIGN(Прогнозы!$AK$2-Прогнозы!$AM$2)=SIGN(Прогнозы!$AK$21-Прогнозы!$AM$21),0,IF(OR(Прогнозы!$AK$2=Прогнозы!$AM$2,Прогнозы!$AK$21=Прогнозы!$AM$21),2,3)),SQRT(POWER(Прогнозы!$AK$2-Прогнозы!$AK$21,2)+POWER(Прогнозы!$AM$2-Прогнозы!$AM$21,2))),2),"")</f>
        <v>5.61</v>
      </c>
      <c r="U20" s="10">
        <f t="shared" si="0"/>
        <v>49.97</v>
      </c>
    </row>
    <row r="21" spans="1:21" ht="12.75">
      <c r="A21" s="11" t="str">
        <f>Прогнозы!A22</f>
        <v>DEKART</v>
      </c>
      <c r="B21" s="11">
        <f>IF(AND(Прогнозы!$C$2&lt;&gt;"",Прогнозы!$E$2&lt;&gt;"",Прогнозы!$C$22&lt;&gt;"",Прогнозы!$E$22&lt;&gt;""),ROUND(SUM(IF(SIGN(Прогнозы!$C$2-Прогнозы!$E$2)=SIGN(Прогнозы!$C$22-Прогнозы!$E$22),0,IF(OR(Прогнозы!$C$2=Прогнозы!$E$2,Прогнозы!$C$22=Прогнозы!$E$22),2,3)),SQRT(POWER(Прогнозы!$C$2-Прогнозы!$C$22,2)+POWER(Прогнозы!$E$2-Прогнозы!$E$22,2))),2),"")</f>
        <v>4</v>
      </c>
      <c r="C21" s="11">
        <f>IF(AND(Прогнозы!$F$2&lt;&gt;"",Прогнозы!$H$2&lt;&gt;"",Прогнозы!$F$22&lt;&gt;"",Прогнозы!$H$22&lt;&gt;""),ROUND(SUM(IF(SIGN(Прогнозы!$F$2-Прогнозы!$H$2)=SIGN(Прогнозы!$F$22-Прогнозы!$H$22),0,IF(OR(Прогнозы!$F$2=Прогнозы!$H$2,Прогнозы!$F$22=Прогнозы!$H$22),2,3)),SQRT(POWER(Прогнозы!$F$2-Прогнозы!$F$22,2)+POWER(Прогнозы!$H$2-Прогнозы!$H$22,2))),2),"")</f>
        <v>3</v>
      </c>
      <c r="D21" s="11">
        <f>IF(AND(Прогнозы!$I$2&lt;&gt;"",Прогнозы!$K$2&lt;&gt;"",Прогнозы!$I$22&lt;&gt;"",Прогнозы!$K$22&lt;&gt;""),ROUND(SUM(IF(SIGN(Прогнозы!$I$2-Прогнозы!$K$2)=SIGN(Прогнозы!$I$22-Прогнозы!$K$22),0,IF(OR(Прогнозы!$I$2=Прогнозы!$K$2,Прогнозы!$I$22=Прогнозы!$K$22),2,3)),SQRT(POWER(Прогнозы!$I$2-Прогнозы!$I$22,2)+POWER(Прогнозы!$K$2-Прогнозы!$K$22,2))),2),"")</f>
        <v>6.16</v>
      </c>
      <c r="E21" s="11">
        <f>IF(AND(Прогнозы!$L$2&lt;&gt;"",Прогнозы!$L$22&lt;&gt;""),IF(Прогнозы!$L$22=Прогнозы!$L$2,0,1.5),"")</f>
        <v>1.5</v>
      </c>
      <c r="F21" s="11">
        <f>IF(AND(Прогнозы!$M$2&lt;&gt;"",Прогнозы!$M$22&lt;&gt;""),IF(Прогнозы!$M$22=Прогнозы!$M$2,0,1.5),"")</f>
        <v>0</v>
      </c>
      <c r="G21" s="11">
        <f>IF(AND(Прогнозы!$N$2&lt;&gt;"",Прогнозы!$N$22&lt;&gt;""),IF(Прогнозы!$N$22=Прогнозы!$N$2,0,1.5),"")</f>
        <v>1.5</v>
      </c>
      <c r="H21" s="11">
        <f>IF(AND(Прогнозы!$O$2&lt;&gt;"",Прогнозы!$O$22&lt;&gt;""),IF(Прогнозы!$O$22=Прогнозы!$O$2,0,1.5),"")</f>
        <v>1.5</v>
      </c>
      <c r="I21" s="11">
        <f>IF(AND(Прогнозы!$P$2&lt;&gt;"",Прогнозы!$P$22&lt;&gt;""),IF(Прогнозы!$P$22=Прогнозы!$P$2,0,1.5),"")</f>
        <v>0</v>
      </c>
      <c r="J21" s="11">
        <f>IF(AND(Прогнозы!$Q$2&lt;&gt;"",Прогнозы!$S$2&lt;&gt;"",Прогнозы!$Q$22&lt;&gt;"",Прогнозы!$S$22&lt;&gt;""),ROUND(SUM(IF(SIGN(Прогнозы!$Q$2-Прогнозы!$S$2)=SIGN(Прогнозы!$Q$22-Прогнозы!$S$22),0,IF(OR(Прогнозы!$Q$2=Прогнозы!$S$2,Прогнозы!$Q$22=Прогнозы!$S$22),2,3)),SQRT(POWER(Прогнозы!$Q$2-Прогнозы!$Q$22,2)+POWER(Прогнозы!$S$2-Прогнозы!$S$22,2))),2),"")</f>
        <v>2.24</v>
      </c>
      <c r="K21" s="11">
        <f>IF(AND(Прогнозы!$T$2&lt;&gt;"",Прогнозы!$V$2&lt;&gt;"",Прогнозы!$T$22&lt;&gt;"",Прогнозы!$V$22&lt;&gt;""),ROUND(SUM(IF(SIGN(Прогнозы!$T$2-Прогнозы!$V$2)=SIGN(Прогнозы!$T$22-Прогнозы!$V$22),0,IF(OR(Прогнозы!$T$2=Прогнозы!$V$2,Прогнозы!$T$22=Прогнозы!$V$22),2,3)),SQRT(POWER(Прогнозы!$T$2-Прогнозы!$T$22,2)+POWER(Прогнозы!$V$2-Прогнозы!$V$22,2))),2),"")</f>
        <v>3</v>
      </c>
      <c r="L21" s="11">
        <f>IF(AND(Прогнозы!$W$2&lt;&gt;"",Прогнозы!$Y$2&lt;&gt;"",Прогнозы!$W$22&lt;&gt;"",Прогнозы!$Y$22&lt;&gt;""),ROUND(SUM(IF(SIGN(Прогнозы!$W$2-Прогнозы!$Y$2)=SIGN(Прогнозы!$W$22-Прогнозы!$Y$22),0,IF(OR(Прогнозы!$W$2=Прогнозы!$Y$2,Прогнозы!$W$22=Прогнозы!$Y$22),2,3)),SQRT(POWER(Прогнозы!$W$2-Прогнозы!$W$22,2)+POWER(Прогнозы!$Y$2-Прогнозы!$Y$22,2))),2),"")</f>
        <v>4</v>
      </c>
      <c r="M21" s="11">
        <f>IF(AND(Прогнозы!$Z$2&lt;&gt;"",Прогнозы!$Z$22&lt;&gt;""),IF(Прогнозы!$Z$22=Прогнозы!$Z$2,0,1.5),"")</f>
        <v>1.5</v>
      </c>
      <c r="N21" s="11">
        <f>IF(AND(Прогнозы!$AA$2&lt;&gt;"",Прогнозы!$AA$22&lt;&gt;""),IF(Прогнозы!$AA$22=Прогнозы!$AA$2,0,1.5),"")</f>
        <v>0</v>
      </c>
      <c r="O21" s="11">
        <f>IF(AND(Прогнозы!$AB$2&lt;&gt;"",Прогнозы!$AB$22&lt;&gt;""),IF(Прогнозы!$AB$22=Прогнозы!$AB$2,0,1.5),"")</f>
        <v>1.5</v>
      </c>
      <c r="P21" s="11">
        <f>IF(AND(Прогнозы!$AC$2&lt;&gt;"",Прогнозы!$AC$22&lt;&gt;""),IF(Прогнозы!$AC$22=Прогнозы!$AC$2,0,1.5),"")</f>
        <v>0</v>
      </c>
      <c r="Q21" s="11">
        <f>IF(AND(Прогнозы!$AD$2&lt;&gt;"",Прогнозы!$AD$22&lt;&gt;""),IF(Прогнозы!$AD$22=Прогнозы!$AD$2,0,1.5),"")</f>
        <v>0</v>
      </c>
      <c r="R21" s="11">
        <f>IF(AND(Прогнозы!$AE$2&lt;&gt;"",Прогнозы!$AG$2&lt;&gt;"",Прогнозы!$AE$22&lt;&gt;"",Прогнозы!$AG$22&lt;&gt;""),ROUND(SUM(IF(SIGN(Прогнозы!$AE$2-Прогнозы!$AG$2)=SIGN(Прогнозы!$AE$22-Прогнозы!$AG$22),0,IF(OR(Прогнозы!$AE$2=Прогнозы!$AG$2,Прогнозы!$AE$22=Прогнозы!$AG$22),2,3)),SQRT(POWER(Прогнозы!$AE$2-Прогнозы!$AE$22,2)+POWER(Прогнозы!$AG$2-Прогнозы!$AG$22,2))),2),"")</f>
        <v>2</v>
      </c>
      <c r="S21" s="11">
        <f>IF(AND(Прогнозы!$AH$2&lt;&gt;"",Прогнозы!$AJ$2&lt;&gt;"",Прогнозы!$AH$22&lt;&gt;"",Прогнозы!$AJ$22&lt;&gt;""),ROUND(SUM(IF(SIGN(Прогнозы!$AH$2-Прогнозы!$AJ$2)=SIGN(Прогнозы!$AH$22-Прогнозы!$AJ$22),0,IF(OR(Прогнозы!$AH$2=Прогнозы!$AJ$2,Прогнозы!$AH$22=Прогнозы!$AJ$22),2,3)),SQRT(POWER(Прогнозы!$AH$2-Прогнозы!$AH$22,2)+POWER(Прогнозы!$AJ$2-Прогнозы!$AJ$22,2))),2),"")</f>
        <v>5.16</v>
      </c>
      <c r="T21" s="11">
        <f>IF(AND(Прогнозы!$AK$2&lt;&gt;"",Прогнозы!$AM$2&lt;&gt;"",Прогнозы!$AK$22&lt;&gt;"",Прогнозы!$AM$22&lt;&gt;""),ROUND(SUM(IF(SIGN(Прогнозы!$AK$2-Прогнозы!$AM$2)=SIGN(Прогнозы!$AK$22-Прогнозы!$AM$22),0,IF(OR(Прогнозы!$AK$2=Прогнозы!$AM$2,Прогнозы!$AK$22=Прогнозы!$AM$22),2,3)),SQRT(POWER(Прогнозы!$AK$2-Прогнозы!$AK$22,2)+POWER(Прогнозы!$AM$2-Прогнозы!$AM$22,2))),2),"")</f>
        <v>5</v>
      </c>
      <c r="U21" s="11">
        <f t="shared" si="0"/>
        <v>42.06</v>
      </c>
    </row>
    <row r="22" spans="1:21" ht="12.75">
      <c r="A22" s="10" t="str">
        <f>Прогнозы!A23</f>
        <v>Vinspetro</v>
      </c>
      <c r="B22" s="10">
        <f>IF(AND(Прогнозы!$C$2&lt;&gt;"",Прогнозы!$E$2&lt;&gt;"",Прогнозы!$C$23&lt;&gt;"",Прогнозы!$E$23&lt;&gt;""),ROUND(SUM(IF(SIGN(Прогнозы!$C$2-Прогнозы!$E$2)=SIGN(Прогнозы!$C$23-Прогнозы!$E$23),0,IF(OR(Прогнозы!$C$2=Прогнозы!$E$2,Прогнозы!$C$23=Прогнозы!$E$23),2,3)),SQRT(POWER(Прогнозы!$C$2-Прогнозы!$C$23,2)+POWER(Прогнозы!$E$2-Прогнозы!$E$23,2))),2),"")</f>
        <v>4.24</v>
      </c>
      <c r="C22" s="10">
        <f>IF(AND(Прогнозы!$F$2&lt;&gt;"",Прогнозы!$H$2&lt;&gt;"",Прогнозы!$F$23&lt;&gt;"",Прогнозы!$H$23&lt;&gt;""),ROUND(SUM(IF(SIGN(Прогнозы!$F$2-Прогнозы!$H$2)=SIGN(Прогнозы!$F$23-Прогнозы!$H$23),0,IF(OR(Прогнозы!$F$2=Прогнозы!$H$2,Прогнозы!$F$23=Прогнозы!$H$23),2,3)),SQRT(POWER(Прогнозы!$F$2-Прогнозы!$F$23,2)+POWER(Прогнозы!$H$2-Прогнозы!$H$23,2))),2),"")</f>
        <v>4.41</v>
      </c>
      <c r="D22" s="10">
        <f>IF(AND(Прогнозы!$I$2&lt;&gt;"",Прогнозы!$K$2&lt;&gt;"",Прогнозы!$I$23&lt;&gt;"",Прогнозы!$K$23&lt;&gt;""),ROUND(SUM(IF(SIGN(Прогнозы!$I$2-Прогнозы!$K$2)=SIGN(Прогнозы!$I$23-Прогнозы!$K$23),0,IF(OR(Прогнозы!$I$2=Прогнозы!$K$2,Прогнозы!$I$23=Прогнозы!$K$23),2,3)),SQRT(POWER(Прогнозы!$I$2-Прогнозы!$I$23,2)+POWER(Прогнозы!$K$2-Прогнозы!$K$23,2))),2),"")</f>
        <v>6.16</v>
      </c>
      <c r="E22" s="10">
        <f>IF(AND(Прогнозы!$L$2&lt;&gt;"",Прогнозы!$L$23&lt;&gt;""),IF(Прогнозы!$L$23=Прогнозы!$L$2,0,1.5),"")</f>
        <v>0</v>
      </c>
      <c r="F22" s="10">
        <f>IF(AND(Прогнозы!$M$2&lt;&gt;"",Прогнозы!$M$23&lt;&gt;""),IF(Прогнозы!$M$23=Прогнозы!$M$2,0,1.5),"")</f>
        <v>0</v>
      </c>
      <c r="G22" s="10">
        <f>IF(AND(Прогнозы!$N$2&lt;&gt;"",Прогнозы!$N$23&lt;&gt;""),IF(Прогнозы!$N$23=Прогнозы!$N$2,0,1.5),"")</f>
        <v>1.5</v>
      </c>
      <c r="H22" s="10">
        <f>IF(AND(Прогнозы!$O$2&lt;&gt;"",Прогнозы!$O$23&lt;&gt;""),IF(Прогнозы!$O$23=Прогнозы!$O$2,0,1.5),"")</f>
        <v>1.5</v>
      </c>
      <c r="I22" s="10">
        <f>IF(AND(Прогнозы!$P$2&lt;&gt;"",Прогнозы!$P$23&lt;&gt;""),IF(Прогнозы!$P$23=Прогнозы!$P$2,0,1.5),"")</f>
        <v>1.5</v>
      </c>
      <c r="J22" s="10">
        <f>IF(AND(Прогнозы!$Q$2&lt;&gt;"",Прогнозы!$S$2&lt;&gt;"",Прогнозы!$Q$23&lt;&gt;"",Прогнозы!$S$23&lt;&gt;""),ROUND(SUM(IF(SIGN(Прогнозы!$Q$2-Прогнозы!$S$2)=SIGN(Прогнозы!$Q$23-Прогнозы!$S$23),0,IF(OR(Прогнозы!$Q$2=Прогнозы!$S$2,Прогнозы!$Q$23=Прогнозы!$S$23),2,3)),SQRT(POWER(Прогнозы!$Q$2-Прогнозы!$Q$23,2)+POWER(Прогнозы!$S$2-Прогнозы!$S$23,2))),2),"")</f>
        <v>1.41</v>
      </c>
      <c r="K22" s="10">
        <f>IF(AND(Прогнозы!$T$2&lt;&gt;"",Прогнозы!$V$2&lt;&gt;"",Прогнозы!$T$23&lt;&gt;"",Прогнозы!$V$23&lt;&gt;""),ROUND(SUM(IF(SIGN(Прогнозы!$T$2-Прогнозы!$V$2)=SIGN(Прогнозы!$T$23-Прогнозы!$V$23),0,IF(OR(Прогнозы!$T$2=Прогнозы!$V$2,Прогнозы!$T$23=Прогнозы!$V$23),2,3)),SQRT(POWER(Прогнозы!$T$2-Прогнозы!$T$23,2)+POWER(Прогнозы!$V$2-Прогнозы!$V$23,2))),2),"")</f>
        <v>3</v>
      </c>
      <c r="L22" s="10">
        <f>IF(AND(Прогнозы!$W$2&lt;&gt;"",Прогнозы!$Y$2&lt;&gt;"",Прогнозы!$W$23&lt;&gt;"",Прогнозы!$Y$23&lt;&gt;""),ROUND(SUM(IF(SIGN(Прогнозы!$W$2-Прогнозы!$Y$2)=SIGN(Прогнозы!$W$23-Прогнозы!$Y$23),0,IF(OR(Прогнозы!$W$2=Прогнозы!$Y$2,Прогнозы!$W$23=Прогнозы!$Y$23),2,3)),SQRT(POWER(Прогнозы!$W$2-Прогнозы!$W$23,2)+POWER(Прогнозы!$Y$2-Прогнозы!$Y$23,2))),2),"")</f>
        <v>4</v>
      </c>
      <c r="M22" s="10">
        <f>IF(AND(Прогнозы!$Z$2&lt;&gt;"",Прогнозы!$Z$23&lt;&gt;""),IF(Прогнозы!$Z$23=Прогнозы!$Z$2,0,1.5),"")</f>
        <v>1.5</v>
      </c>
      <c r="N22" s="10">
        <f>IF(AND(Прогнозы!$AA$2&lt;&gt;"",Прогнозы!$AA$23&lt;&gt;""),IF(Прогнозы!$AA$23=Прогнозы!$AA$2,0,1.5),"")</f>
        <v>1.5</v>
      </c>
      <c r="O22" s="10">
        <f>IF(AND(Прогнозы!$AB$2&lt;&gt;"",Прогнозы!$AB$23&lt;&gt;""),IF(Прогнозы!$AB$23=Прогнозы!$AB$2,0,1.5),"")</f>
        <v>1.5</v>
      </c>
      <c r="P22" s="10">
        <f>IF(AND(Прогнозы!$AC$2&lt;&gt;"",Прогнозы!$AC$23&lt;&gt;""),IF(Прогнозы!$AC$23=Прогнозы!$AC$2,0,1.5),"")</f>
        <v>1.5</v>
      </c>
      <c r="Q22" s="10">
        <f>IF(AND(Прогнозы!$AD$2&lt;&gt;"",Прогнозы!$AD$23&lt;&gt;""),IF(Прогнозы!$AD$23=Прогнозы!$AD$2,0,1.5),"")</f>
        <v>1.5</v>
      </c>
      <c r="R22" s="10">
        <f>IF(AND(Прогнозы!$AE$2&lt;&gt;"",Прогнозы!$AG$2&lt;&gt;"",Прогнозы!$AE$23&lt;&gt;"",Прогнозы!$AG$23&lt;&gt;""),ROUND(SUM(IF(SIGN(Прогнозы!$AE$2-Прогнозы!$AG$2)=SIGN(Прогнозы!$AE$23-Прогнозы!$AG$23),0,IF(OR(Прогнозы!$AE$2=Прогнозы!$AG$2,Прогнозы!$AE$23=Прогнозы!$AG$23),2,3)),SQRT(POWER(Прогнозы!$AE$2-Прогнозы!$AE$23,2)+POWER(Прогнозы!$AG$2-Прогнозы!$AG$23,2))),2),"")</f>
        <v>1.41</v>
      </c>
      <c r="S22" s="10">
        <f>IF(AND(Прогнозы!$AH$2&lt;&gt;"",Прогнозы!$AJ$2&lt;&gt;"",Прогнозы!$AH$23&lt;&gt;"",Прогнозы!$AJ$23&lt;&gt;""),ROUND(SUM(IF(SIGN(Прогнозы!$AH$2-Прогнозы!$AJ$2)=SIGN(Прогнозы!$AH$23-Прогнозы!$AJ$23),0,IF(OR(Прогнозы!$AH$2=Прогнозы!$AJ$2,Прогнозы!$AH$23=Прогнозы!$AJ$23),2,3)),SQRT(POWER(Прогнозы!$AH$2-Прогнозы!$AH$23,2)+POWER(Прогнозы!$AJ$2-Прогнозы!$AJ$23,2))),2),"")</f>
        <v>3.61</v>
      </c>
      <c r="T22" s="10">
        <f>IF(AND(Прогнозы!$AK$2&lt;&gt;"",Прогнозы!$AM$2&lt;&gt;"",Прогнозы!$AK$23&lt;&gt;"",Прогнозы!$AM$23&lt;&gt;""),ROUND(SUM(IF(SIGN(Прогнозы!$AK$2-Прогнозы!$AM$2)=SIGN(Прогнозы!$AK$23-Прогнозы!$AM$23),0,IF(OR(Прогнозы!$AK$2=Прогнозы!$AM$2,Прогнозы!$AK$23=Прогнозы!$AM$23),2,3)),SQRT(POWER(Прогнозы!$AK$2-Прогнозы!$AK$23,2)+POWER(Прогнозы!$AM$2-Прогнозы!$AM$23,2))),2),"")</f>
        <v>4.24</v>
      </c>
      <c r="U22" s="10">
        <f t="shared" si="0"/>
        <v>44.48</v>
      </c>
    </row>
    <row r="23" spans="1:21" ht="12.75">
      <c r="A23" s="11" t="str">
        <f>Прогнозы!A24</f>
        <v>darsal17</v>
      </c>
      <c r="B23" s="11">
        <f>IF(AND(Прогнозы!$C$2&lt;&gt;"",Прогнозы!$E$2&lt;&gt;"",Прогнозы!$C$24&lt;&gt;"",Прогнозы!$E$24&lt;&gt;""),ROUND(SUM(IF(SIGN(Прогнозы!$C$2-Прогнозы!$E$2)=SIGN(Прогнозы!$C$24-Прогнозы!$E$24),0,IF(OR(Прогнозы!$C$2=Прогнозы!$E$2,Прогнозы!$C$24=Прогнозы!$E$24),2,3)),SQRT(POWER(Прогнозы!$C$2-Прогнозы!$C$24,2)+POWER(Прогнозы!$E$2-Прогнозы!$E$24,2))),2),"")</f>
        <v>4</v>
      </c>
      <c r="C23" s="11">
        <f>IF(AND(Прогнозы!$F$2&lt;&gt;"",Прогнозы!$H$2&lt;&gt;"",Прогнозы!$F$24&lt;&gt;"",Прогнозы!$H$24&lt;&gt;""),ROUND(SUM(IF(SIGN(Прогнозы!$F$2-Прогнозы!$H$2)=SIGN(Прогнозы!$F$24-Прогнозы!$H$24),0,IF(OR(Прогнозы!$F$2=Прогнозы!$H$2,Прогнозы!$F$24=Прогнозы!$H$24),2,3)),SQRT(POWER(Прогнозы!$F$2-Прогнозы!$F$24,2)+POWER(Прогнозы!$H$2-Прогнозы!$H$24,2))),2),"")</f>
        <v>5</v>
      </c>
      <c r="D23" s="11">
        <f>IF(AND(Прогнозы!$I$2&lt;&gt;"",Прогнозы!$K$2&lt;&gt;"",Прогнозы!$I$24&lt;&gt;"",Прогнозы!$K$24&lt;&gt;""),ROUND(SUM(IF(SIGN(Прогнозы!$I$2-Прогнозы!$K$2)=SIGN(Прогнозы!$I$24-Прогнозы!$K$24),0,IF(OR(Прогнозы!$I$2=Прогнозы!$K$2,Прогнозы!$I$24=Прогнозы!$K$24),2,3)),SQRT(POWER(Прогнозы!$I$2-Прогнозы!$I$24,2)+POWER(Прогнозы!$K$2-Прогнозы!$K$24,2))),2),"")</f>
        <v>6.16</v>
      </c>
      <c r="E23" s="11">
        <f>IF(AND(Прогнозы!$L$2&lt;&gt;"",Прогнозы!$L$24&lt;&gt;""),IF(Прогнозы!$L$24=Прогнозы!$L$2,0,1.5),"")</f>
        <v>1.5</v>
      </c>
      <c r="F23" s="11">
        <f>IF(AND(Прогнозы!$M$2&lt;&gt;"",Прогнозы!$M$24&lt;&gt;""),IF(Прогнозы!$M$24=Прогнозы!$M$2,0,1.5),"")</f>
        <v>0</v>
      </c>
      <c r="G23" s="11">
        <f>IF(AND(Прогнозы!$N$2&lt;&gt;"",Прогнозы!$N$24&lt;&gt;""),IF(Прогнозы!$N$24=Прогнозы!$N$2,0,1.5),"")</f>
        <v>1.5</v>
      </c>
      <c r="H23" s="11">
        <f>IF(AND(Прогнозы!$O$2&lt;&gt;"",Прогнозы!$O$24&lt;&gt;""),IF(Прогнозы!$O$24=Прогнозы!$O$2,0,1.5),"")</f>
        <v>1.5</v>
      </c>
      <c r="I23" s="11">
        <f>IF(AND(Прогнозы!$P$2&lt;&gt;"",Прогнозы!$P$24&lt;&gt;""),IF(Прогнозы!$P$24=Прогнозы!$P$2,0,1.5),"")</f>
        <v>1.5</v>
      </c>
      <c r="J23" s="11">
        <f>IF(AND(Прогнозы!$Q$2&lt;&gt;"",Прогнозы!$S$2&lt;&gt;"",Прогнозы!$Q$24&lt;&gt;"",Прогнозы!$S$24&lt;&gt;""),ROUND(SUM(IF(SIGN(Прогнозы!$Q$2-Прогнозы!$S$2)=SIGN(Прогнозы!$Q$24-Прогнозы!$S$24),0,IF(OR(Прогнозы!$Q$2=Прогнозы!$S$2,Прогнозы!$Q$24=Прогнозы!$S$24),2,3)),SQRT(POWER(Прогнозы!$Q$2-Прогнозы!$Q$24,2)+POWER(Прогнозы!$S$2-Прогнозы!$S$24,2))),2),"")</f>
        <v>1.41</v>
      </c>
      <c r="K23" s="11">
        <f>IF(AND(Прогнозы!$T$2&lt;&gt;"",Прогнозы!$V$2&lt;&gt;"",Прогнозы!$T$24&lt;&gt;"",Прогнозы!$V$24&lt;&gt;""),ROUND(SUM(IF(SIGN(Прогнозы!$T$2-Прогнозы!$V$2)=SIGN(Прогнозы!$T$24-Прогнозы!$V$24),0,IF(OR(Прогнозы!$T$2=Прогнозы!$V$2,Прогнозы!$T$24=Прогнозы!$V$24),2,3)),SQRT(POWER(Прогнозы!$T$2-Прогнозы!$T$24,2)+POWER(Прогнозы!$V$2-Прогнозы!$V$24,2))),2),"")</f>
        <v>3</v>
      </c>
      <c r="L23" s="11">
        <f>IF(AND(Прогнозы!$W$2&lt;&gt;"",Прогнозы!$Y$2&lt;&gt;"",Прогнозы!$W$24&lt;&gt;"",Прогнозы!$Y$24&lt;&gt;""),ROUND(SUM(IF(SIGN(Прогнозы!$W$2-Прогнозы!$Y$2)=SIGN(Прогнозы!$W$24-Прогнозы!$Y$24),0,IF(OR(Прогнозы!$W$2=Прогнозы!$Y$2,Прогнозы!$W$24=Прогнозы!$Y$24),2,3)),SQRT(POWER(Прогнозы!$W$2-Прогнозы!$W$24,2)+POWER(Прогнозы!$Y$2-Прогнозы!$Y$24,2))),2),"")</f>
        <v>1</v>
      </c>
      <c r="M23" s="11">
        <f>IF(AND(Прогнозы!$Z$2&lt;&gt;"",Прогнозы!$Z$24&lt;&gt;""),IF(Прогнозы!$Z$24=Прогнозы!$Z$2,0,1.5),"")</f>
        <v>1.5</v>
      </c>
      <c r="N23" s="11">
        <f>IF(AND(Прогнозы!$AA$2&lt;&gt;"",Прогнозы!$AA$24&lt;&gt;""),IF(Прогнозы!$AA$24=Прогнозы!$AA$2,0,1.5),"")</f>
        <v>1.5</v>
      </c>
      <c r="O23" s="11">
        <f>IF(AND(Прогнозы!$AB$2&lt;&gt;"",Прогнозы!$AB$24&lt;&gt;""),IF(Прогнозы!$AB$24=Прогнозы!$AB$2,0,1.5),"")</f>
        <v>1.5</v>
      </c>
      <c r="P23" s="11">
        <f>IF(AND(Прогнозы!$AC$2&lt;&gt;"",Прогнозы!$AC$24&lt;&gt;""),IF(Прогнозы!$AC$24=Прогнозы!$AC$2,0,1.5),"")</f>
        <v>1.5</v>
      </c>
      <c r="Q23" s="11">
        <f>IF(AND(Прогнозы!$AD$2&lt;&gt;"",Прогнозы!$AD$24&lt;&gt;""),IF(Прогнозы!$AD$24=Прогнозы!$AD$2,0,1.5),"")</f>
        <v>1.5</v>
      </c>
      <c r="R23" s="11">
        <f>IF(AND(Прогнозы!$AE$2&lt;&gt;"",Прогнозы!$AG$2&lt;&gt;"",Прогнозы!$AE$24&lt;&gt;"",Прогнозы!$AG$24&lt;&gt;""),ROUND(SUM(IF(SIGN(Прогнозы!$AE$2-Прогнозы!$AG$2)=SIGN(Прогнозы!$AE$24-Прогнозы!$AG$24),0,IF(OR(Прогнозы!$AE$2=Прогнозы!$AG$2,Прогнозы!$AE$24=Прогнозы!$AG$24),2,3)),SQRT(POWER(Прогнозы!$AE$2-Прогнозы!$AE$24,2)+POWER(Прогнозы!$AG$2-Прогнозы!$AG$24,2))),2),"")</f>
        <v>1.41</v>
      </c>
      <c r="S23" s="11">
        <f>IF(AND(Прогнозы!$AH$2&lt;&gt;"",Прогнозы!$AJ$2&lt;&gt;"",Прогнозы!$AH$24&lt;&gt;"",Прогнозы!$AJ$24&lt;&gt;""),ROUND(SUM(IF(SIGN(Прогнозы!$AH$2-Прогнозы!$AJ$2)=SIGN(Прогнозы!$AH$24-Прогнозы!$AJ$24),0,IF(OR(Прогнозы!$AH$2=Прогнозы!$AJ$2,Прогнозы!$AH$24=Прогнозы!$AJ$24),2,3)),SQRT(POWER(Прогнозы!$AH$2-Прогнозы!$AH$24,2)+POWER(Прогнозы!$AJ$2-Прогнозы!$AJ$24,2))),2),"")</f>
        <v>3.61</v>
      </c>
      <c r="T23" s="11">
        <f>IF(AND(Прогнозы!$AK$2&lt;&gt;"",Прогнозы!$AM$2&lt;&gt;"",Прогнозы!$AK$24&lt;&gt;"",Прогнозы!$AM$24&lt;&gt;""),ROUND(SUM(IF(SIGN(Прогнозы!$AK$2-Прогнозы!$AM$2)=SIGN(Прогнозы!$AK$24-Прогнозы!$AM$24),0,IF(OR(Прогнозы!$AK$2=Прогнозы!$AM$2,Прогнозы!$AK$24=Прогнозы!$AM$24),2,3)),SQRT(POWER(Прогнозы!$AK$2-Прогнозы!$AK$24,2)+POWER(Прогнозы!$AM$2-Прогнозы!$AM$24,2))),2),"")</f>
        <v>4.24</v>
      </c>
      <c r="U23" s="11">
        <f t="shared" si="0"/>
        <v>43.33</v>
      </c>
    </row>
    <row r="24" spans="1:21" ht="12.75">
      <c r="A24" s="10" t="str">
        <f>Прогнозы!A25</f>
        <v>BIZON</v>
      </c>
      <c r="B24" s="10">
        <f>IF(AND(Прогнозы!$C$2&lt;&gt;"",Прогнозы!$E$2&lt;&gt;"",Прогнозы!$C$25&lt;&gt;"",Прогнозы!$E$25&lt;&gt;""),ROUND(SUM(IF(SIGN(Прогнозы!$C$2-Прогнозы!$E$2)=SIGN(Прогнозы!$C$25-Прогнозы!$E$25),0,IF(OR(Прогнозы!$C$2=Прогнозы!$E$2,Прогнозы!$C$25=Прогнозы!$E$25),2,3)),SQRT(POWER(Прогнозы!$C$2-Прогнозы!$C$25,2)+POWER(Прогнозы!$E$2-Прогнозы!$E$25,2))),2),"")</f>
        <v>3</v>
      </c>
      <c r="C24" s="10">
        <f>IF(AND(Прогнозы!$F$2&lt;&gt;"",Прогнозы!$H$2&lt;&gt;"",Прогнозы!$F$25&lt;&gt;"",Прогнозы!$H$25&lt;&gt;""),ROUND(SUM(IF(SIGN(Прогнозы!$F$2-Прогнозы!$H$2)=SIGN(Прогнозы!$F$25-Прогнозы!$H$25),0,IF(OR(Прогнозы!$F$2=Прогнозы!$H$2,Прогнозы!$F$25=Прогнозы!$H$25),2,3)),SQRT(POWER(Прогнозы!$F$2-Прогнозы!$F$25,2)+POWER(Прогнозы!$H$2-Прогнозы!$H$25,2))),2),"")</f>
        <v>4.41</v>
      </c>
      <c r="D24" s="10">
        <f>IF(AND(Прогнозы!$I$2&lt;&gt;"",Прогнозы!$K$2&lt;&gt;"",Прогнозы!$I$25&lt;&gt;"",Прогнозы!$K$25&lt;&gt;""),ROUND(SUM(IF(SIGN(Прогнозы!$I$2-Прогнозы!$K$2)=SIGN(Прогнозы!$I$25-Прогнозы!$K$25),0,IF(OR(Прогнозы!$I$2=Прогнозы!$K$2,Прогнозы!$I$25=Прогнозы!$K$25),2,3)),SQRT(POWER(Прогнозы!$I$2-Прогнозы!$I$25,2)+POWER(Прогнозы!$K$2-Прогнозы!$K$25,2))),2),"")</f>
        <v>7.12</v>
      </c>
      <c r="E24" s="10">
        <f>IF(AND(Прогнозы!$L$2&lt;&gt;"",Прогнозы!$L$25&lt;&gt;""),IF(Прогнозы!$L$25=Прогнозы!$L$2,0,1.5),"")</f>
        <v>0</v>
      </c>
      <c r="F24" s="10">
        <f>IF(AND(Прогнозы!$M$2&lt;&gt;"",Прогнозы!$M$25&lt;&gt;""),IF(Прогнозы!$M$25=Прогнозы!$M$2,0,1.5),"")</f>
        <v>0</v>
      </c>
      <c r="G24" s="10">
        <f>IF(AND(Прогнозы!$N$2&lt;&gt;"",Прогнозы!$N$25&lt;&gt;""),IF(Прогнозы!$N$25=Прогнозы!$N$2,0,1.5),"")</f>
        <v>1.5</v>
      </c>
      <c r="H24" s="10">
        <f>IF(AND(Прогнозы!$O$2&lt;&gt;"",Прогнозы!$O$25&lt;&gt;""),IF(Прогнозы!$O$25=Прогнозы!$O$2,0,1.5),"")</f>
        <v>1.5</v>
      </c>
      <c r="I24" s="10">
        <f>IF(AND(Прогнозы!$P$2&lt;&gt;"",Прогнозы!$P$25&lt;&gt;""),IF(Прогнозы!$P$25=Прогнозы!$P$2,0,1.5),"")</f>
        <v>0</v>
      </c>
      <c r="J24" s="10">
        <f>IF(AND(Прогнозы!$Q$2&lt;&gt;"",Прогнозы!$S$2&lt;&gt;"",Прогнозы!$Q$25&lt;&gt;"",Прогнозы!$S$25&lt;&gt;""),ROUND(SUM(IF(SIGN(Прогнозы!$Q$2-Прогнозы!$S$2)=SIGN(Прогнозы!$Q$25-Прогнозы!$S$25),0,IF(OR(Прогнозы!$Q$2=Прогнозы!$S$2,Прогнозы!$Q$25=Прогнозы!$S$25),2,3)),SQRT(POWER(Прогнозы!$Q$2-Прогнозы!$Q$25,2)+POWER(Прогнозы!$S$2-Прогнозы!$S$25,2))),2),"")</f>
        <v>2.24</v>
      </c>
      <c r="K24" s="10">
        <f>IF(AND(Прогнозы!$T$2&lt;&gt;"",Прогнозы!$V$2&lt;&gt;"",Прогнозы!$T$25&lt;&gt;"",Прогнозы!$V$25&lt;&gt;""),ROUND(SUM(IF(SIGN(Прогнозы!$T$2-Прогнозы!$V$2)=SIGN(Прогнозы!$T$25-Прогнозы!$V$25),0,IF(OR(Прогнозы!$T$2=Прогнозы!$V$2,Прогнозы!$T$25=Прогнозы!$V$25),2,3)),SQRT(POWER(Прогнозы!$T$2-Прогнозы!$T$25,2)+POWER(Прогнозы!$V$2-Прогнозы!$V$25,2))),2),"")</f>
        <v>1.41</v>
      </c>
      <c r="L24" s="10">
        <f>IF(AND(Прогнозы!$W$2&lt;&gt;"",Прогнозы!$Y$2&lt;&gt;"",Прогнозы!$W$25&lt;&gt;"",Прогнозы!$Y$25&lt;&gt;""),ROUND(SUM(IF(SIGN(Прогнозы!$W$2-Прогнозы!$Y$2)=SIGN(Прогнозы!$W$25-Прогнозы!$Y$25),0,IF(OR(Прогнозы!$W$2=Прогнозы!$Y$2,Прогнозы!$W$25=Прогнозы!$Y$25),2,3)),SQRT(POWER(Прогнозы!$W$2-Прогнозы!$W$25,2)+POWER(Прогнозы!$Y$2-Прогнозы!$Y$25,2))),2),"")</f>
        <v>2.24</v>
      </c>
      <c r="M24" s="10">
        <f>IF(AND(Прогнозы!$Z$2&lt;&gt;"",Прогнозы!$Z$25&lt;&gt;""),IF(Прогнозы!$Z$25=Прогнозы!$Z$2,0,1.5),"")</f>
        <v>0</v>
      </c>
      <c r="N24" s="10">
        <f>IF(AND(Прогнозы!$AA$2&lt;&gt;"",Прогнозы!$AA$25&lt;&gt;""),IF(Прогнозы!$AA$25=Прогнозы!$AA$2,0,1.5),"")</f>
        <v>0</v>
      </c>
      <c r="O24" s="10">
        <f>IF(AND(Прогнозы!$AB$2&lt;&gt;"",Прогнозы!$AB$25&lt;&gt;""),IF(Прогнозы!$AB$25=Прогнозы!$AB$2,0,1.5),"")</f>
        <v>1.5</v>
      </c>
      <c r="P24" s="10">
        <f>IF(AND(Прогнозы!$AC$2&lt;&gt;"",Прогнозы!$AC$25&lt;&gt;""),IF(Прогнозы!$AC$25=Прогнозы!$AC$2,0,1.5),"")</f>
        <v>1.5</v>
      </c>
      <c r="Q24" s="10">
        <f>IF(AND(Прогнозы!$AD$2&lt;&gt;"",Прогнозы!$AD$25&lt;&gt;""),IF(Прогнозы!$AD$25=Прогнозы!$AD$2,0,1.5),"")</f>
        <v>1.5</v>
      </c>
      <c r="R24" s="10">
        <f>IF(AND(Прогнозы!$AE$2&lt;&gt;"",Прогнозы!$AG$2&lt;&gt;"",Прогнозы!$AE$25&lt;&gt;"",Прогнозы!$AG$25&lt;&gt;""),ROUND(SUM(IF(SIGN(Прогнозы!$AE$2-Прогнозы!$AG$2)=SIGN(Прогнозы!$AE$25-Прогнозы!$AG$25),0,IF(OR(Прогнозы!$AE$2=Прогнозы!$AG$2,Прогнозы!$AE$25=Прогнозы!$AG$25),2,3)),SQRT(POWER(Прогнозы!$AE$2-Прогнозы!$AE$25,2)+POWER(Прогнозы!$AG$2-Прогнозы!$AG$25,2))),2),"")</f>
        <v>2</v>
      </c>
      <c r="S24" s="10">
        <f>IF(AND(Прогнозы!$AH$2&lt;&gt;"",Прогнозы!$AJ$2&lt;&gt;"",Прогнозы!$AH$25&lt;&gt;"",Прогнозы!$AJ$25&lt;&gt;""),ROUND(SUM(IF(SIGN(Прогнозы!$AH$2-Прогнозы!$AJ$2)=SIGN(Прогнозы!$AH$25-Прогнозы!$AJ$25),0,IF(OR(Прогнозы!$AH$2=Прогнозы!$AJ$2,Прогнозы!$AH$25=Прогнозы!$AJ$25),2,3)),SQRT(POWER(Прогнозы!$AH$2-Прогнозы!$AH$25,2)+POWER(Прогнозы!$AJ$2-Прогнозы!$AJ$25,2))),2),"")</f>
        <v>6</v>
      </c>
      <c r="T24" s="10">
        <f>IF(AND(Прогнозы!$AK$2&lt;&gt;"",Прогнозы!$AM$2&lt;&gt;"",Прогнозы!$AK$25&lt;&gt;"",Прогнозы!$AM$25&lt;&gt;""),ROUND(SUM(IF(SIGN(Прогнозы!$AK$2-Прогнозы!$AM$2)=SIGN(Прогнозы!$AK$25-Прогнозы!$AM$25),0,IF(OR(Прогнозы!$AK$2=Прогнозы!$AM$2,Прогнозы!$AK$25=Прогнозы!$AM$25),2,3)),SQRT(POWER(Прогнозы!$AK$2-Прогнозы!$AK$25,2)+POWER(Прогнозы!$AM$2-Прогнозы!$AM$25,2))),2),"")</f>
        <v>6</v>
      </c>
      <c r="U24" s="10">
        <f t="shared" si="0"/>
        <v>41.92</v>
      </c>
    </row>
    <row r="25" spans="1:21" ht="12.75">
      <c r="A25" s="11" t="str">
        <f>Прогнозы!A26</f>
        <v>Фолк</v>
      </c>
      <c r="B25" s="11">
        <f>IF(AND(Прогнозы!$C$2&lt;&gt;"",Прогнозы!$E$2&lt;&gt;"",Прогнозы!$C$26&lt;&gt;"",Прогнозы!$E$26&lt;&gt;""),ROUND(SUM(IF(SIGN(Прогнозы!$C$2-Прогнозы!$E$2)=SIGN(Прогнозы!$C$26-Прогнозы!$E$26),0,IF(OR(Прогнозы!$C$2=Прогнозы!$E$2,Прогнозы!$C$26=Прогнозы!$E$26),2,3)),SQRT(POWER(Прогнозы!$C$2-Прогнозы!$C$26,2)+POWER(Прогнозы!$E$2-Прогнозы!$E$26,2))),2),"")</f>
        <v>1.41</v>
      </c>
      <c r="C25" s="11">
        <f>IF(AND(Прогнозы!$F$2&lt;&gt;"",Прогнозы!$H$2&lt;&gt;"",Прогнозы!$F$26&lt;&gt;"",Прогнозы!$H$26&lt;&gt;""),ROUND(SUM(IF(SIGN(Прогнозы!$F$2-Прогнозы!$H$2)=SIGN(Прогнозы!$F$26-Прогнозы!$H$26),0,IF(OR(Прогнозы!$F$2=Прогнозы!$H$2,Прогнозы!$F$26=Прогнозы!$H$26),2,3)),SQRT(POWER(Прогнозы!$F$2-Прогнозы!$F$26,2)+POWER(Прогнозы!$H$2-Прогнозы!$H$26,2))),2),"")</f>
        <v>5</v>
      </c>
      <c r="D25" s="11">
        <f>IF(AND(Прогнозы!$I$2&lt;&gt;"",Прогнозы!$K$2&lt;&gt;"",Прогнозы!$I$26&lt;&gt;"",Прогнозы!$K$26&lt;&gt;""),ROUND(SUM(IF(SIGN(Прогнозы!$I$2-Прогнозы!$K$2)=SIGN(Прогнозы!$I$26-Прогнозы!$K$26),0,IF(OR(Прогнозы!$I$2=Прогнозы!$K$2,Прогнозы!$I$26=Прогнозы!$K$26),2,3)),SQRT(POWER(Прогнозы!$I$2-Прогнозы!$I$26,2)+POWER(Прогнозы!$K$2-Прогнозы!$K$26,2))),2),"")</f>
        <v>6.16</v>
      </c>
      <c r="E25" s="11">
        <f>IF(AND(Прогнозы!$L$2&lt;&gt;"",Прогнозы!$L$26&lt;&gt;""),IF(Прогнозы!$L$26=Прогнозы!$L$2,0,1.5),"")</f>
        <v>0</v>
      </c>
      <c r="F25" s="11">
        <f>IF(AND(Прогнозы!$M$2&lt;&gt;"",Прогнозы!$M$26&lt;&gt;""),IF(Прогнозы!$M$26=Прогнозы!$M$2,0,1.5),"")</f>
        <v>0</v>
      </c>
      <c r="G25" s="11">
        <f>IF(AND(Прогнозы!$N$2&lt;&gt;"",Прогнозы!$N$26&lt;&gt;""),IF(Прогнозы!$N$26=Прогнозы!$N$2,0,1.5),"")</f>
        <v>1.5</v>
      </c>
      <c r="H25" s="11">
        <f>IF(AND(Прогнозы!$O$2&lt;&gt;"",Прогнозы!$O$26&lt;&gt;""),IF(Прогнозы!$O$26=Прогнозы!$O$2,0,1.5),"")</f>
        <v>1.5</v>
      </c>
      <c r="I25" s="11">
        <f>IF(AND(Прогнозы!$P$2&lt;&gt;"",Прогнозы!$P$26&lt;&gt;""),IF(Прогнозы!$P$26=Прогнозы!$P$2,0,1.5),"")</f>
        <v>0</v>
      </c>
      <c r="J25" s="11">
        <f>IF(AND(Прогнозы!$Q$2&lt;&gt;"",Прогнозы!$S$2&lt;&gt;"",Прогнозы!$Q$26&lt;&gt;"",Прогнозы!$S$26&lt;&gt;""),ROUND(SUM(IF(SIGN(Прогнозы!$Q$2-Прогнозы!$S$2)=SIGN(Прогнозы!$Q$26-Прогнозы!$S$26),0,IF(OR(Прогнозы!$Q$2=Прогнозы!$S$2,Прогнозы!$Q$26=Прогнозы!$S$26),2,3)),SQRT(POWER(Прогнозы!$Q$2-Прогнозы!$Q$26,2)+POWER(Прогнозы!$S$2-Прогнозы!$S$26,2))),2),"")</f>
        <v>2.83</v>
      </c>
      <c r="K25" s="11">
        <f>IF(AND(Прогнозы!$T$2&lt;&gt;"",Прогнозы!$V$2&lt;&gt;"",Прогнозы!$T$26&lt;&gt;"",Прогнозы!$V$26&lt;&gt;""),ROUND(SUM(IF(SIGN(Прогнозы!$T$2-Прогнозы!$V$2)=SIGN(Прогнозы!$T$26-Прогнозы!$V$26),0,IF(OR(Прогнозы!$T$2=Прогнозы!$V$2,Прогнозы!$T$26=Прогнозы!$V$26),2,3)),SQRT(POWER(Прогнозы!$T$2-Прогнозы!$T$26,2)+POWER(Прогнозы!$V$2-Прогнозы!$V$26,2))),2),"")</f>
        <v>3</v>
      </c>
      <c r="L25" s="11">
        <f>IF(AND(Прогнозы!$W$2&lt;&gt;"",Прогнозы!$Y$2&lt;&gt;"",Прогнозы!$W$26&lt;&gt;"",Прогнозы!$Y$26&lt;&gt;""),ROUND(SUM(IF(SIGN(Прогнозы!$W$2-Прогнозы!$Y$2)=SIGN(Прогнозы!$W$26-Прогнозы!$Y$26),0,IF(OR(Прогнозы!$W$2=Прогнозы!$Y$2,Прогнозы!$W$26=Прогнозы!$Y$26),2,3)),SQRT(POWER(Прогнозы!$W$2-Прогнозы!$W$26,2)+POWER(Прогнозы!$Y$2-Прогнозы!$Y$26,2))),2),"")</f>
        <v>6</v>
      </c>
      <c r="M25" s="11">
        <f>IF(AND(Прогнозы!$Z$2&lt;&gt;"",Прогнозы!$Z$26&lt;&gt;""),IF(Прогнозы!$Z$26=Прогнозы!$Z$2,0,1.5),"")</f>
        <v>0</v>
      </c>
      <c r="N25" s="11">
        <f>IF(AND(Прогнозы!$AA$2&lt;&gt;"",Прогнозы!$AA$26&lt;&gt;""),IF(Прогнозы!$AA$26=Прогнозы!$AA$2,0,1.5),"")</f>
        <v>0</v>
      </c>
      <c r="O25" s="11">
        <f>IF(AND(Прогнозы!$AB$2&lt;&gt;"",Прогнозы!$AB$26&lt;&gt;""),IF(Прогнозы!$AB$26=Прогнозы!$AB$2,0,1.5),"")</f>
        <v>1.5</v>
      </c>
      <c r="P25" s="11">
        <f>IF(AND(Прогнозы!$AC$2&lt;&gt;"",Прогнозы!$AC$26&lt;&gt;""),IF(Прогнозы!$AC$26=Прогнозы!$AC$2,0,1.5),"")</f>
        <v>0</v>
      </c>
      <c r="Q25" s="11">
        <f>IF(AND(Прогнозы!$AD$2&lt;&gt;"",Прогнозы!$AD$26&lt;&gt;""),IF(Прогнозы!$AD$26=Прогнозы!$AD$2,0,1.5),"")</f>
        <v>1.5</v>
      </c>
      <c r="R25" s="11">
        <f>IF(AND(Прогнозы!$AE$2&lt;&gt;"",Прогнозы!$AG$2&lt;&gt;"",Прогнозы!$AE$26&lt;&gt;"",Прогнозы!$AG$26&lt;&gt;""),ROUND(SUM(IF(SIGN(Прогнозы!$AE$2-Прогнозы!$AG$2)=SIGN(Прогнозы!$AE$26-Прогнозы!$AG$26),0,IF(OR(Прогнозы!$AE$2=Прогнозы!$AG$2,Прогнозы!$AE$26=Прогнозы!$AG$26),2,3)),SQRT(POWER(Прогнозы!$AE$2-Прогнозы!$AE$26,2)+POWER(Прогнозы!$AG$2-Прогнозы!$AG$26,2))),2),"")</f>
        <v>6.16</v>
      </c>
      <c r="S25" s="11">
        <f>IF(AND(Прогнозы!$AH$2&lt;&gt;"",Прогнозы!$AJ$2&lt;&gt;"",Прогнозы!$AH$26&lt;&gt;"",Прогнозы!$AJ$26&lt;&gt;""),ROUND(SUM(IF(SIGN(Прогнозы!$AH$2-Прогнозы!$AJ$2)=SIGN(Прогнозы!$AH$26-Прогнозы!$AJ$26),0,IF(OR(Прогнозы!$AH$2=Прогнозы!$AJ$2,Прогнозы!$AH$26=Прогнозы!$AJ$26),2,3)),SQRT(POWER(Прогнозы!$AH$2-Прогнозы!$AH$26,2)+POWER(Прогнозы!$AJ$2-Прогнозы!$AJ$26,2))),2),"")</f>
        <v>2.24</v>
      </c>
      <c r="T25" s="11">
        <f>IF(AND(Прогнозы!$AK$2&lt;&gt;"",Прогнозы!$AM$2&lt;&gt;"",Прогнозы!$AK$26&lt;&gt;"",Прогнозы!$AM$26&lt;&gt;""),ROUND(SUM(IF(SIGN(Прогнозы!$AK$2-Прогнозы!$AM$2)=SIGN(Прогнозы!$AK$26-Прогнозы!$AM$26),0,IF(OR(Прогнозы!$AK$2=Прогнозы!$AM$2,Прогнозы!$AK$26=Прогнозы!$AM$26),2,3)),SQRT(POWER(Прогнозы!$AK$2-Прогнозы!$AK$26,2)+POWER(Прогнозы!$AM$2-Прогнозы!$AM$26,2))),2),"")</f>
        <v>5</v>
      </c>
      <c r="U25" s="11">
        <f t="shared" si="0"/>
        <v>43.800000000000004</v>
      </c>
    </row>
    <row r="26" spans="1:21" ht="12.75">
      <c r="A26" s="10" t="str">
        <f>Прогнозы!A27</f>
        <v>UNREAL</v>
      </c>
      <c r="B26" s="10">
        <f>IF(AND(Прогнозы!$C$2&lt;&gt;"",Прогнозы!$E$2&lt;&gt;"",Прогнозы!$C$27&lt;&gt;"",Прогнозы!$E$27&lt;&gt;""),ROUND(SUM(IF(SIGN(Прогнозы!$C$2-Прогнозы!$E$2)=SIGN(Прогнозы!$C$27-Прогнозы!$E$27),0,IF(OR(Прогнозы!$C$2=Прогнозы!$E$2,Прогнозы!$C$27=Прогнозы!$E$27),2,3)),SQRT(POWER(Прогнозы!$C$2-Прогнозы!$C$27,2)+POWER(Прогнозы!$E$2-Прогнозы!$E$27,2))),2),"")</f>
        <v>4.24</v>
      </c>
      <c r="C26" s="10">
        <f>IF(AND(Прогнозы!$F$2&lt;&gt;"",Прогнозы!$H$2&lt;&gt;"",Прогнозы!$F$27&lt;&gt;"",Прогнозы!$H$27&lt;&gt;""),ROUND(SUM(IF(SIGN(Прогнозы!$F$2-Прогнозы!$H$2)=SIGN(Прогнозы!$F$27-Прогнозы!$H$27),0,IF(OR(Прогнозы!$F$2=Прогнозы!$H$2,Прогнозы!$F$27=Прогнозы!$H$27),2,3)),SQRT(POWER(Прогнозы!$F$2-Прогнозы!$F$27,2)+POWER(Прогнозы!$H$2-Прогнозы!$H$27,2))),2),"")</f>
        <v>4.41</v>
      </c>
      <c r="D26" s="10">
        <f>IF(AND(Прогнозы!$I$2&lt;&gt;"",Прогнозы!$K$2&lt;&gt;"",Прогнозы!$I$27&lt;&gt;"",Прогнозы!$K$27&lt;&gt;""),ROUND(SUM(IF(SIGN(Прогнозы!$I$2-Прогнозы!$K$2)=SIGN(Прогнозы!$I$27-Прогнозы!$K$27),0,IF(OR(Прогнозы!$I$2=Прогнозы!$K$2,Прогнозы!$I$27=Прогнозы!$K$27),2,3)),SQRT(POWER(Прогнозы!$I$2-Прогнозы!$I$27,2)+POWER(Прогнозы!$K$2-Прогнозы!$K$27,2))),2),"")</f>
        <v>7.12</v>
      </c>
      <c r="E26" s="10">
        <f>IF(AND(Прогнозы!$L$2&lt;&gt;"",Прогнозы!$L$27&lt;&gt;""),IF(Прогнозы!$L$27=Прогнозы!$L$2,0,1.5),"")</f>
        <v>0</v>
      </c>
      <c r="F26" s="10">
        <f>IF(AND(Прогнозы!$M$2&lt;&gt;"",Прогнозы!$M$27&lt;&gt;""),IF(Прогнозы!$M$27=Прогнозы!$M$2,0,1.5),"")</f>
        <v>0</v>
      </c>
      <c r="G26" s="10">
        <f>IF(AND(Прогнозы!$N$2&lt;&gt;"",Прогнозы!$N$27&lt;&gt;""),IF(Прогнозы!$N$27=Прогнозы!$N$2,0,1.5),"")</f>
        <v>0</v>
      </c>
      <c r="H26" s="10">
        <f>IF(AND(Прогнозы!$O$2&lt;&gt;"",Прогнозы!$O$27&lt;&gt;""),IF(Прогнозы!$O$27=Прогнозы!$O$2,0,1.5),"")</f>
        <v>1.5</v>
      </c>
      <c r="I26" s="10">
        <f>IF(AND(Прогнозы!$P$2&lt;&gt;"",Прогнозы!$P$27&lt;&gt;""),IF(Прогнозы!$P$27=Прогнозы!$P$2,0,1.5),"")</f>
        <v>1.5</v>
      </c>
      <c r="J26" s="10">
        <f>IF(AND(Прогнозы!$Q$2&lt;&gt;"",Прогнозы!$S$2&lt;&gt;"",Прогнозы!$Q$27&lt;&gt;"",Прогнозы!$S$27&lt;&gt;""),ROUND(SUM(IF(SIGN(Прогнозы!$Q$2-Прогнозы!$S$2)=SIGN(Прогнозы!$Q$27-Прогнозы!$S$27),0,IF(OR(Прогнозы!$Q$2=Прогнозы!$S$2,Прогнозы!$Q$27=Прогнозы!$S$27),2,3)),SQRT(POWER(Прогнозы!$Q$2-Прогнозы!$Q$27,2)+POWER(Прогнозы!$S$2-Прогнозы!$S$27,2))),2),"")</f>
        <v>2.83</v>
      </c>
      <c r="K26" s="10">
        <f>IF(AND(Прогнозы!$T$2&lt;&gt;"",Прогнозы!$V$2&lt;&gt;"",Прогнозы!$T$27&lt;&gt;"",Прогнозы!$V$27&lt;&gt;""),ROUND(SUM(IF(SIGN(Прогнозы!$T$2-Прогнозы!$V$2)=SIGN(Прогнозы!$T$27-Прогнозы!$V$27),0,IF(OR(Прогнозы!$T$2=Прогнозы!$V$2,Прогнозы!$T$27=Прогнозы!$V$27),2,3)),SQRT(POWER(Прогнозы!$T$2-Прогнозы!$T$27,2)+POWER(Прогнозы!$V$2-Прогнозы!$V$27,2))),2),"")</f>
        <v>3</v>
      </c>
      <c r="L26" s="10">
        <f>IF(AND(Прогнозы!$W$2&lt;&gt;"",Прогнозы!$Y$2&lt;&gt;"",Прогнозы!$W$27&lt;&gt;"",Прогнозы!$Y$27&lt;&gt;""),ROUND(SUM(IF(SIGN(Прогнозы!$W$2-Прогнозы!$Y$2)=SIGN(Прогнозы!$W$27-Прогнозы!$Y$27),0,IF(OR(Прогнозы!$W$2=Прогнозы!$Y$2,Прогнозы!$W$27=Прогнозы!$Y$27),2,3)),SQRT(POWER(Прогнозы!$W$2-Прогнозы!$W$27,2)+POWER(Прогнозы!$Y$2-Прогнозы!$Y$27,2))),2),"")</f>
        <v>4</v>
      </c>
      <c r="M26" s="10">
        <f>IF(AND(Прогнозы!$Z$2&lt;&gt;"",Прогнозы!$Z$27&lt;&gt;""),IF(Прогнозы!$Z$27=Прогнозы!$Z$2,0,1.5),"")</f>
        <v>0</v>
      </c>
      <c r="N26" s="10">
        <f>IF(AND(Прогнозы!$AA$2&lt;&gt;"",Прогнозы!$AA$27&lt;&gt;""),IF(Прогнозы!$AA$27=Прогнозы!$AA$2,0,1.5),"")</f>
        <v>0</v>
      </c>
      <c r="O26" s="10">
        <f>IF(AND(Прогнозы!$AB$2&lt;&gt;"",Прогнозы!$AB$27&lt;&gt;""),IF(Прогнозы!$AB$27=Прогнозы!$AB$2,0,1.5),"")</f>
        <v>1.5</v>
      </c>
      <c r="P26" s="10">
        <f>IF(AND(Прогнозы!$AC$2&lt;&gt;"",Прогнозы!$AC$27&lt;&gt;""),IF(Прогнозы!$AC$27=Прогнозы!$AC$2,0,1.5),"")</f>
        <v>1.5</v>
      </c>
      <c r="Q26" s="10">
        <f>IF(AND(Прогнозы!$AD$2&lt;&gt;"",Прогнозы!$AD$27&lt;&gt;""),IF(Прогнозы!$AD$27=Прогнозы!$AD$2,0,1.5),"")</f>
        <v>1.5</v>
      </c>
      <c r="R26" s="10">
        <f>IF(AND(Прогнозы!$AE$2&lt;&gt;"",Прогнозы!$AG$2&lt;&gt;"",Прогнозы!$AE$27&lt;&gt;"",Прогнозы!$AG$27&lt;&gt;""),ROUND(SUM(IF(SIGN(Прогнозы!$AE$2-Прогнозы!$AG$2)=SIGN(Прогнозы!$AE$27-Прогнозы!$AG$27),0,IF(OR(Прогнозы!$AE$2=Прогнозы!$AG$2,Прогнозы!$AE$27=Прогнозы!$AG$27),2,3)),SQRT(POWER(Прогнозы!$AE$2-Прогнозы!$AE$27,2)+POWER(Прогнозы!$AG$2-Прогнозы!$AG$27,2))),2),"")</f>
        <v>2</v>
      </c>
      <c r="S26" s="10">
        <f>IF(AND(Прогнозы!$AH$2&lt;&gt;"",Прогнозы!$AJ$2&lt;&gt;"",Прогнозы!$AH$27&lt;&gt;"",Прогнозы!$AJ$27&lt;&gt;""),ROUND(SUM(IF(SIGN(Прогнозы!$AH$2-Прогнозы!$AJ$2)=SIGN(Прогнозы!$AH$27-Прогнозы!$AJ$27),0,IF(OR(Прогнозы!$AH$2=Прогнозы!$AJ$2,Прогнозы!$AH$27=Прогнозы!$AJ$27),2,3)),SQRT(POWER(Прогнозы!$AH$2-Прогнозы!$AH$27,2)+POWER(Прогнозы!$AJ$2-Прогнозы!$AJ$27,2))),2),"")</f>
        <v>7.12</v>
      </c>
      <c r="T26" s="10">
        <f>IF(AND(Прогнозы!$AK$2&lt;&gt;"",Прогнозы!$AM$2&lt;&gt;"",Прогнозы!$AK$27&lt;&gt;"",Прогнозы!$AM$27&lt;&gt;""),ROUND(SUM(IF(SIGN(Прогнозы!$AK$2-Прогнозы!$AM$2)=SIGN(Прогнозы!$AK$27-Прогнозы!$AM$27),0,IF(OR(Прогнозы!$AK$2=Прогнозы!$AM$2,Прогнозы!$AK$27=Прогнозы!$AM$27),2,3)),SQRT(POWER(Прогнозы!$AK$2-Прогнозы!$AK$27,2)+POWER(Прогнозы!$AM$2-Прогнозы!$AM$27,2))),2),"")</f>
        <v>5</v>
      </c>
      <c r="U26" s="10">
        <f t="shared" si="0"/>
        <v>47.22</v>
      </c>
    </row>
    <row r="27" spans="1:21" ht="12.75">
      <c r="A27" s="11" t="str">
        <f>Прогнозы!A28</f>
        <v>Truealf</v>
      </c>
      <c r="B27" s="11">
        <f>IF(AND(Прогнозы!$C$2&lt;&gt;"",Прогнозы!$E$2&lt;&gt;"",Прогнозы!$C$28&lt;&gt;"",Прогнозы!$E$28&lt;&gt;""),ROUND(SUM(IF(SIGN(Прогнозы!$C$2-Прогнозы!$E$2)=SIGN(Прогнозы!$C$28-Прогнозы!$E$28),0,IF(OR(Прогнозы!$C$2=Прогнозы!$E$2,Прогнозы!$C$28=Прогнозы!$E$28),2,3)),SQRT(POWER(Прогнозы!$C$2-Прогнозы!$C$28,2)+POWER(Прогнозы!$E$2-Прогнозы!$E$28,2))),2),"")</f>
        <v>2.83</v>
      </c>
      <c r="C27" s="11">
        <f>IF(AND(Прогнозы!$F$2&lt;&gt;"",Прогнозы!$H$2&lt;&gt;"",Прогнозы!$F$28&lt;&gt;"",Прогнозы!$H$28&lt;&gt;""),ROUND(SUM(IF(SIGN(Прогнозы!$F$2-Прогнозы!$H$2)=SIGN(Прогнозы!$F$28-Прогнозы!$H$28),0,IF(OR(Прогнозы!$F$2=Прогнозы!$H$2,Прогнозы!$F$28=Прогнозы!$H$28),2,3)),SQRT(POWER(Прогнозы!$F$2-Прогнозы!$F$28,2)+POWER(Прогнозы!$H$2-Прогнозы!$H$28,2))),2),"")</f>
        <v>3</v>
      </c>
      <c r="D27" s="11">
        <f>IF(AND(Прогнозы!$I$2&lt;&gt;"",Прогнозы!$K$2&lt;&gt;"",Прогнозы!$I$28&lt;&gt;"",Прогнозы!$K$28&lt;&gt;""),ROUND(SUM(IF(SIGN(Прогнозы!$I$2-Прогнозы!$K$2)=SIGN(Прогнозы!$I$28-Прогнозы!$K$28),0,IF(OR(Прогнозы!$I$2=Прогнозы!$K$2,Прогнозы!$I$28=Прогнозы!$K$28),2,3)),SQRT(POWER(Прогнозы!$I$2-Прогнозы!$I$28,2)+POWER(Прогнозы!$K$2-Прогнозы!$K$28,2))),2),"")</f>
        <v>2</v>
      </c>
      <c r="E27" s="11">
        <f>IF(AND(Прогнозы!$L$2&lt;&gt;"",Прогнозы!$L$28&lt;&gt;""),IF(Прогнозы!$L$28=Прогнозы!$L$2,0,1.5),"")</f>
        <v>1.5</v>
      </c>
      <c r="F27" s="11">
        <f>IF(AND(Прогнозы!$M$2&lt;&gt;"",Прогнозы!$M$28&lt;&gt;""),IF(Прогнозы!$M$28=Прогнозы!$M$2,0,1.5),"")</f>
        <v>0</v>
      </c>
      <c r="G27" s="11">
        <f>IF(AND(Прогнозы!$N$2&lt;&gt;"",Прогнозы!$N$28&lt;&gt;""),IF(Прогнозы!$N$28=Прогнозы!$N$2,0,1.5),"")</f>
        <v>1.5</v>
      </c>
      <c r="H27" s="11">
        <f>IF(AND(Прогнозы!$O$2&lt;&gt;"",Прогнозы!$O$28&lt;&gt;""),IF(Прогнозы!$O$28=Прогнозы!$O$2,0,1.5),"")</f>
        <v>1.5</v>
      </c>
      <c r="I27" s="11">
        <f>IF(AND(Прогнозы!$P$2&lt;&gt;"",Прогнозы!$P$28&lt;&gt;""),IF(Прогнозы!$P$28=Прогнозы!$P$2,0,1.5),"")</f>
        <v>0</v>
      </c>
      <c r="J27" s="11">
        <f>IF(AND(Прогнозы!$Q$2&lt;&gt;"",Прогнозы!$S$2&lt;&gt;"",Прогнозы!$Q$28&lt;&gt;"",Прогнозы!$S$28&lt;&gt;""),ROUND(SUM(IF(SIGN(Прогнозы!$Q$2-Прогнозы!$S$2)=SIGN(Прогнозы!$Q$28-Прогнозы!$S$28),0,IF(OR(Прогнозы!$Q$2=Прогнозы!$S$2,Прогнозы!$Q$28=Прогнозы!$S$28),2,3)),SQRT(POWER(Прогнозы!$Q$2-Прогнозы!$Q$28,2)+POWER(Прогнозы!$S$2-Прогнозы!$S$28,2))),2),"")</f>
        <v>2.83</v>
      </c>
      <c r="K27" s="11">
        <f>IF(AND(Прогнозы!$T$2&lt;&gt;"",Прогнозы!$V$2&lt;&gt;"",Прогнозы!$T$28&lt;&gt;"",Прогнозы!$V$28&lt;&gt;""),ROUND(SUM(IF(SIGN(Прогнозы!$T$2-Прогнозы!$V$2)=SIGN(Прогнозы!$T$28-Прогнозы!$V$28),0,IF(OR(Прогнозы!$T$2=Прогнозы!$V$2,Прогнозы!$T$28=Прогнозы!$V$28),2,3)),SQRT(POWER(Прогнозы!$T$2-Прогнозы!$T$28,2)+POWER(Прогнозы!$V$2-Прогнозы!$V$28,2))),2),"")</f>
        <v>3</v>
      </c>
      <c r="L27" s="11">
        <f>IF(AND(Прогнозы!$W$2&lt;&gt;"",Прогнозы!$Y$2&lt;&gt;"",Прогнозы!$W$28&lt;&gt;"",Прогнозы!$Y$28&lt;&gt;""),ROUND(SUM(IF(SIGN(Прогнозы!$W$2-Прогнозы!$Y$2)=SIGN(Прогнозы!$W$28-Прогнозы!$Y$28),0,IF(OR(Прогнозы!$W$2=Прогнозы!$Y$2,Прогнозы!$W$28=Прогнозы!$Y$28),2,3)),SQRT(POWER(Прогнозы!$W$2-Прогнозы!$W$28,2)+POWER(Прогнозы!$Y$2-Прогнозы!$Y$28,2))),2),"")</f>
        <v>4</v>
      </c>
      <c r="M27" s="11">
        <f>IF(AND(Прогнозы!$Z$2&lt;&gt;"",Прогнозы!$Z$28&lt;&gt;""),IF(Прогнозы!$Z$28=Прогнозы!$Z$2,0,1.5),"")</f>
        <v>0</v>
      </c>
      <c r="N27" s="11">
        <f>IF(AND(Прогнозы!$AA$2&lt;&gt;"",Прогнозы!$AA$28&lt;&gt;""),IF(Прогнозы!$AA$28=Прогнозы!$AA$2,0,1.5),"")</f>
        <v>0</v>
      </c>
      <c r="O27" s="11">
        <f>IF(AND(Прогнозы!$AB$2&lt;&gt;"",Прогнозы!$AB$28&lt;&gt;""),IF(Прогнозы!$AB$28=Прогнозы!$AB$2,0,1.5),"")</f>
        <v>1.5</v>
      </c>
      <c r="P27" s="11">
        <f>IF(AND(Прогнозы!$AC$2&lt;&gt;"",Прогнозы!$AC$28&lt;&gt;""),IF(Прогнозы!$AC$28=Прогнозы!$AC$2,0,1.5),"")</f>
        <v>1.5</v>
      </c>
      <c r="Q27" s="11">
        <f>IF(AND(Прогнозы!$AD$2&lt;&gt;"",Прогнозы!$AD$28&lt;&gt;""),IF(Прогнозы!$AD$28=Прогнозы!$AD$2,0,1.5),"")</f>
        <v>1.5</v>
      </c>
      <c r="R27" s="11">
        <f>IF(AND(Прогнозы!$AE$2&lt;&gt;"",Прогнозы!$AG$2&lt;&gt;"",Прогнозы!$AE$28&lt;&gt;"",Прогнозы!$AG$28&lt;&gt;""),ROUND(SUM(IF(SIGN(Прогнозы!$AE$2-Прогнозы!$AG$2)=SIGN(Прогнозы!$AE$28-Прогнозы!$AG$28),0,IF(OR(Прогнозы!$AE$2=Прогнозы!$AG$2,Прогнозы!$AE$28=Прогнозы!$AG$28),2,3)),SQRT(POWER(Прогнозы!$AE$2-Прогнозы!$AE$28,2)+POWER(Прогнозы!$AG$2-Прогнозы!$AG$28,2))),2),"")</f>
        <v>4.24</v>
      </c>
      <c r="S27" s="11">
        <f>IF(AND(Прогнозы!$AH$2&lt;&gt;"",Прогнозы!$AJ$2&lt;&gt;"",Прогнозы!$AH$28&lt;&gt;"",Прогнозы!$AJ$28&lt;&gt;""),ROUND(SUM(IF(SIGN(Прогнозы!$AH$2-Прогнозы!$AJ$2)=SIGN(Прогнозы!$AH$28-Прогнозы!$AJ$28),0,IF(OR(Прогнозы!$AH$2=Прогнозы!$AJ$2,Прогнозы!$AH$28=Прогнозы!$AJ$28),2,3)),SQRT(POWER(Прогнозы!$AH$2-Прогнозы!$AH$28,2)+POWER(Прогнозы!$AJ$2-Прогнозы!$AJ$28,2))),2),"")</f>
        <v>6</v>
      </c>
      <c r="T27" s="11">
        <f>IF(AND(Прогнозы!$AK$2&lt;&gt;"",Прогнозы!$AM$2&lt;&gt;"",Прогнозы!$AK$28&lt;&gt;"",Прогнозы!$AM$28&lt;&gt;""),ROUND(SUM(IF(SIGN(Прогнозы!$AK$2-Прогнозы!$AM$2)=SIGN(Прогнозы!$AK$28-Прогнозы!$AM$28),0,IF(OR(Прогнозы!$AK$2=Прогнозы!$AM$2,Прогнозы!$AK$28=Прогнозы!$AM$28),2,3)),SQRT(POWER(Прогнозы!$AK$2-Прогнозы!$AK$28,2)+POWER(Прогнозы!$AM$2-Прогнозы!$AM$28,2))),2),"")</f>
        <v>5</v>
      </c>
      <c r="U27" s="11">
        <f t="shared" si="0"/>
        <v>41.9</v>
      </c>
    </row>
    <row r="28" spans="1:21" ht="12.75">
      <c r="A28" s="10" t="str">
        <f>Прогнозы!A29</f>
        <v>Tatarin</v>
      </c>
      <c r="B28" s="10">
        <f>IF(AND(Прогнозы!$C$2&lt;&gt;"",Прогнозы!$E$2&lt;&gt;"",Прогнозы!$C$29&lt;&gt;"",Прогнозы!$E$29&lt;&gt;""),ROUND(SUM(IF(SIGN(Прогнозы!$C$2-Прогнозы!$E$2)=SIGN(Прогнозы!$C$29-Прогнозы!$E$29),0,IF(OR(Прогнозы!$C$2=Прогнозы!$E$2,Прогнозы!$C$29=Прогнозы!$E$29),2,3)),SQRT(POWER(Прогнозы!$C$2-Прогнозы!$C$29,2)+POWER(Прогнозы!$E$2-Прогнозы!$E$29,2))),2),"")</f>
        <v>4.24</v>
      </c>
      <c r="C28" s="10">
        <f>IF(AND(Прогнозы!$F$2&lt;&gt;"",Прогнозы!$H$2&lt;&gt;"",Прогнозы!$F$29&lt;&gt;"",Прогнозы!$H$29&lt;&gt;""),ROUND(SUM(IF(SIGN(Прогнозы!$F$2-Прогнозы!$H$2)=SIGN(Прогнозы!$F$29-Прогнозы!$H$29),0,IF(OR(Прогнозы!$F$2=Прогнозы!$H$2,Прогнозы!$F$29=Прогнозы!$H$29),2,3)),SQRT(POWER(Прогнозы!$F$2-Прогнозы!$F$29,2)+POWER(Прогнозы!$H$2-Прогнозы!$H$29,2))),2),"")</f>
        <v>5</v>
      </c>
      <c r="D28" s="10">
        <f>IF(AND(Прогнозы!$I$2&lt;&gt;"",Прогнозы!$K$2&lt;&gt;"",Прогнозы!$I$29&lt;&gt;"",Прогнозы!$K$29&lt;&gt;""),ROUND(SUM(IF(SIGN(Прогнозы!$I$2-Прогнозы!$K$2)=SIGN(Прогнозы!$I$29-Прогнозы!$K$29),0,IF(OR(Прогнозы!$I$2=Прогнозы!$K$2,Прогнозы!$I$29=Прогнозы!$K$29),2,3)),SQRT(POWER(Прогнозы!$I$2-Прогнозы!$I$29,2)+POWER(Прогнозы!$K$2-Прогнозы!$K$29,2))),2),"")</f>
        <v>6.61</v>
      </c>
      <c r="E28" s="10">
        <f>IF(AND(Прогнозы!$L$2&lt;&gt;"",Прогнозы!$L$29&lt;&gt;""),IF(Прогнозы!$L$29=Прогнозы!$L$2,0,1.5),"")</f>
        <v>0</v>
      </c>
      <c r="F28" s="10">
        <f>IF(AND(Прогнозы!$M$2&lt;&gt;"",Прогнозы!$M$29&lt;&gt;""),IF(Прогнозы!$M$29=Прогнозы!$M$2,0,1.5),"")</f>
        <v>0</v>
      </c>
      <c r="G28" s="10">
        <f>IF(AND(Прогнозы!$N$2&lt;&gt;"",Прогнозы!$N$29&lt;&gt;""),IF(Прогнозы!$N$29=Прогнозы!$N$2,0,1.5),"")</f>
        <v>1.5</v>
      </c>
      <c r="H28" s="10">
        <f>IF(AND(Прогнозы!$O$2&lt;&gt;"",Прогнозы!$O$29&lt;&gt;""),IF(Прогнозы!$O$29=Прогнозы!$O$2,0,1.5),"")</f>
        <v>0</v>
      </c>
      <c r="I28" s="10">
        <f>IF(AND(Прогнозы!$P$2&lt;&gt;"",Прогнозы!$P$29&lt;&gt;""),IF(Прогнозы!$P$29=Прогнозы!$P$2,0,1.5),"")</f>
        <v>0</v>
      </c>
      <c r="J28" s="10">
        <f>IF(AND(Прогнозы!$Q$2&lt;&gt;"",Прогнозы!$S$2&lt;&gt;"",Прогнозы!$Q$29&lt;&gt;"",Прогнозы!$S$29&lt;&gt;""),ROUND(SUM(IF(SIGN(Прогнозы!$Q$2-Прогнозы!$S$2)=SIGN(Прогнозы!$Q$29-Прогнозы!$S$29),0,IF(OR(Прогнозы!$Q$2=Прогнозы!$S$2,Прогнозы!$Q$29=Прогнозы!$S$29),2,3)),SQRT(POWER(Прогнозы!$Q$2-Прогнозы!$Q$29,2)+POWER(Прогнозы!$S$2-Прогнозы!$S$29,2))),2),"")</f>
        <v>2.24</v>
      </c>
      <c r="K28" s="10">
        <f>IF(AND(Прогнозы!$T$2&lt;&gt;"",Прогнозы!$V$2&lt;&gt;"",Прогнозы!$T$29&lt;&gt;"",Прогнозы!$V$29&lt;&gt;""),ROUND(SUM(IF(SIGN(Прогнозы!$T$2-Прогнозы!$V$2)=SIGN(Прогнозы!$T$29-Прогнозы!$V$29),0,IF(OR(Прогнозы!$T$2=Прогнозы!$V$2,Прогнозы!$T$29=Прогнозы!$V$29),2,3)),SQRT(POWER(Прогнозы!$T$2-Прогнозы!$T$29,2)+POWER(Прогнозы!$V$2-Прогнозы!$V$29,2))),2),"")</f>
        <v>4.24</v>
      </c>
      <c r="L28" s="10">
        <f>IF(AND(Прогнозы!$W$2&lt;&gt;"",Прогнозы!$Y$2&lt;&gt;"",Прогнозы!$W$29&lt;&gt;"",Прогнозы!$Y$29&lt;&gt;""),ROUND(SUM(IF(SIGN(Прогнозы!$W$2-Прогнозы!$Y$2)=SIGN(Прогнозы!$W$29-Прогнозы!$Y$29),0,IF(OR(Прогнозы!$W$2=Прогнозы!$Y$2,Прогнозы!$W$29=Прогнозы!$Y$29),2,3)),SQRT(POWER(Прогнозы!$W$2-Прогнозы!$W$29,2)+POWER(Прогнозы!$Y$2-Прогнозы!$Y$29,2))),2),"")</f>
        <v>5.24</v>
      </c>
      <c r="M28" s="10">
        <f>IF(AND(Прогнозы!$Z$2&lt;&gt;"",Прогнозы!$Z$29&lt;&gt;""),IF(Прогнозы!$Z$29=Прогнозы!$Z$2,0,1.5),"")</f>
        <v>1.5</v>
      </c>
      <c r="N28" s="10">
        <f>IF(AND(Прогнозы!$AA$2&lt;&gt;"",Прогнозы!$AA$29&lt;&gt;""),IF(Прогнозы!$AA$29=Прогнозы!$AA$2,0,1.5),"")</f>
        <v>0</v>
      </c>
      <c r="O28" s="10">
        <f>IF(AND(Прогнозы!$AB$2&lt;&gt;"",Прогнозы!$AB$29&lt;&gt;""),IF(Прогнозы!$AB$29=Прогнозы!$AB$2,0,1.5),"")</f>
        <v>1.5</v>
      </c>
      <c r="P28" s="10">
        <f>IF(AND(Прогнозы!$AC$2&lt;&gt;"",Прогнозы!$AC$29&lt;&gt;""),IF(Прогнозы!$AC$29=Прогнозы!$AC$2,0,1.5),"")</f>
        <v>0</v>
      </c>
      <c r="Q28" s="10">
        <f>IF(AND(Прогнозы!$AD$2&lt;&gt;"",Прогнозы!$AD$29&lt;&gt;""),IF(Прогнозы!$AD$29=Прогнозы!$AD$2,0,1.5),"")</f>
        <v>1.5</v>
      </c>
      <c r="R28" s="10">
        <f>IF(AND(Прогнозы!$AE$2&lt;&gt;"",Прогнозы!$AG$2&lt;&gt;"",Прогнозы!$AE$29&lt;&gt;"",Прогнозы!$AG$29&lt;&gt;""),ROUND(SUM(IF(SIGN(Прогнозы!$AE$2-Прогнозы!$AG$2)=SIGN(Прогнозы!$AE$29-Прогнозы!$AG$29),0,IF(OR(Прогнозы!$AE$2=Прогнозы!$AG$2,Прогнозы!$AE$29=Прогнозы!$AG$29),2,3)),SQRT(POWER(Прогнозы!$AE$2-Прогнозы!$AE$29,2)+POWER(Прогнозы!$AG$2-Прогнозы!$AG$29,2))),2),"")</f>
        <v>1</v>
      </c>
      <c r="S28" s="10">
        <f>IF(AND(Прогнозы!$AH$2&lt;&gt;"",Прогнозы!$AJ$2&lt;&gt;"",Прогнозы!$AH$29&lt;&gt;"",Прогнозы!$AJ$29&lt;&gt;""),ROUND(SUM(IF(SIGN(Прогнозы!$AH$2-Прогнозы!$AJ$2)=SIGN(Прогнозы!$AH$29-Прогнозы!$AJ$29),0,IF(OR(Прогнозы!$AH$2=Прогнозы!$AJ$2,Прогнозы!$AH$29=Прогнозы!$AJ$29),2,3)),SQRT(POWER(Прогнозы!$AH$2-Прогнозы!$AH$29,2)+POWER(Прогнозы!$AJ$2-Прогнозы!$AJ$29,2))),2),"")</f>
        <v>7</v>
      </c>
      <c r="T28" s="10">
        <f>IF(AND(Прогнозы!$AK$2&lt;&gt;"",Прогнозы!$AM$2&lt;&gt;"",Прогнозы!$AK$29&lt;&gt;"",Прогнозы!$AM$29&lt;&gt;""),ROUND(SUM(IF(SIGN(Прогнозы!$AK$2-Прогнозы!$AM$2)=SIGN(Прогнозы!$AK$29-Прогнозы!$AM$29),0,IF(OR(Прогнозы!$AK$2=Прогнозы!$AM$2,Прогнозы!$AK$29=Прогнозы!$AM$29),2,3)),SQRT(POWER(Прогнозы!$AK$2-Прогнозы!$AK$29,2)+POWER(Прогнозы!$AM$2-Прогнозы!$AM$29,2))),2),"")</f>
        <v>5</v>
      </c>
      <c r="U28" s="10">
        <f t="shared" si="0"/>
        <v>46.57000000000001</v>
      </c>
    </row>
    <row r="29" spans="1:21" ht="12.75">
      <c r="A29" s="11" t="str">
        <f>Прогнозы!A30</f>
        <v>Gunner</v>
      </c>
      <c r="B29" s="11">
        <f>IF(AND(Прогнозы!$C$2&lt;&gt;"",Прогнозы!$E$2&lt;&gt;"",Прогнозы!$C$30&lt;&gt;"",Прогнозы!$E$30&lt;&gt;""),ROUND(SUM(IF(SIGN(Прогнозы!$C$2-Прогнозы!$E$2)=SIGN(Прогнозы!$C$30-Прогнозы!$E$30),0,IF(OR(Прогнозы!$C$2=Прогнозы!$E$2,Прогнозы!$C$30=Прогнозы!$E$30),2,3)),SQRT(POWER(Прогнозы!$C$2-Прогнозы!$C$30,2)+POWER(Прогнозы!$E$2-Прогнозы!$E$30,2))),2),"")</f>
        <v>4.24</v>
      </c>
      <c r="C29" s="11">
        <f>IF(AND(Прогнозы!$F$2&lt;&gt;"",Прогнозы!$H$2&lt;&gt;"",Прогнозы!$F$30&lt;&gt;"",Прогнозы!$H$30&lt;&gt;""),ROUND(SUM(IF(SIGN(Прогнозы!$F$2-Прогнозы!$H$2)=SIGN(Прогнозы!$F$30-Прогнозы!$H$30),0,IF(OR(Прогнозы!$F$2=Прогнозы!$H$2,Прогнозы!$F$30=Прогнозы!$H$30),2,3)),SQRT(POWER(Прогнозы!$F$2-Прогнозы!$F$30,2)+POWER(Прогнозы!$H$2-Прогнозы!$H$30,2))),2),"")</f>
        <v>5</v>
      </c>
      <c r="D29" s="11">
        <f>IF(AND(Прогнозы!$I$2&lt;&gt;"",Прогнозы!$K$2&lt;&gt;"",Прогнозы!$I$30&lt;&gt;"",Прогнозы!$K$30&lt;&gt;""),ROUND(SUM(IF(SIGN(Прогнозы!$I$2-Прогнозы!$K$2)=SIGN(Прогнозы!$I$30-Прогнозы!$K$30),0,IF(OR(Прогнозы!$I$2=Прогнозы!$K$2,Прогнозы!$I$30=Прогнозы!$K$30),2,3)),SQRT(POWER(Прогнозы!$I$2-Прогнозы!$I$30,2)+POWER(Прогнозы!$K$2-Прогнозы!$K$30,2))),2),"")</f>
        <v>7.12</v>
      </c>
      <c r="E29" s="11">
        <f>IF(AND(Прогнозы!$L$2&lt;&gt;"",Прогнозы!$L$30&lt;&gt;""),IF(Прогнозы!$L$30=Прогнозы!$L$2,0,1.5),"")</f>
        <v>0</v>
      </c>
      <c r="F29" s="11">
        <f>IF(AND(Прогнозы!$M$2&lt;&gt;"",Прогнозы!$M$30&lt;&gt;""),IF(Прогнозы!$M$30=Прогнозы!$M$2,0,1.5),"")</f>
        <v>0</v>
      </c>
      <c r="G29" s="11">
        <f>IF(AND(Прогнозы!$N$2&lt;&gt;"",Прогнозы!$N$30&lt;&gt;""),IF(Прогнозы!$N$30=Прогнозы!$N$2,0,1.5),"")</f>
        <v>1.5</v>
      </c>
      <c r="H29" s="11">
        <f>IF(AND(Прогнозы!$O$2&lt;&gt;"",Прогнозы!$O$30&lt;&gt;""),IF(Прогнозы!$O$30=Прогнозы!$O$2,0,1.5),"")</f>
        <v>1.5</v>
      </c>
      <c r="I29" s="11">
        <f>IF(AND(Прогнозы!$P$2&lt;&gt;"",Прогнозы!$P$30&lt;&gt;""),IF(Прогнозы!$P$30=Прогнозы!$P$2,0,1.5),"")</f>
        <v>0</v>
      </c>
      <c r="J29" s="11">
        <f>IF(AND(Прогнозы!$Q$2&lt;&gt;"",Прогнозы!$S$2&lt;&gt;"",Прогнозы!$Q$30&lt;&gt;"",Прогнозы!$S$30&lt;&gt;""),ROUND(SUM(IF(SIGN(Прогнозы!$Q$2-Прогнозы!$S$2)=SIGN(Прогнозы!$Q$30-Прогнозы!$S$30),0,IF(OR(Прогнозы!$Q$2=Прогнозы!$S$2,Прогнозы!$Q$30=Прогнозы!$S$30),2,3)),SQRT(POWER(Прогнозы!$Q$2-Прогнозы!$Q$30,2)+POWER(Прогнозы!$S$2-Прогнозы!$S$30,2))),2),"")</f>
        <v>2.24</v>
      </c>
      <c r="K29" s="11">
        <f>IF(AND(Прогнозы!$T$2&lt;&gt;"",Прогнозы!$V$2&lt;&gt;"",Прогнозы!$T$30&lt;&gt;"",Прогнозы!$V$30&lt;&gt;""),ROUND(SUM(IF(SIGN(Прогнозы!$T$2-Прогнозы!$V$2)=SIGN(Прогнозы!$T$30-Прогнозы!$V$30),0,IF(OR(Прогнозы!$T$2=Прогнозы!$V$2,Прогнозы!$T$30=Прогнозы!$V$30),2,3)),SQRT(POWER(Прогнозы!$T$2-Прогнозы!$T$30,2)+POWER(Прогнозы!$V$2-Прогнозы!$V$30,2))),2),"")</f>
        <v>4.24</v>
      </c>
      <c r="L29" s="11">
        <f>IF(AND(Прогнозы!$W$2&lt;&gt;"",Прогнозы!$Y$2&lt;&gt;"",Прогнозы!$W$30&lt;&gt;"",Прогнозы!$Y$30&lt;&gt;""),ROUND(SUM(IF(SIGN(Прогнозы!$W$2-Прогнозы!$Y$2)=SIGN(Прогнозы!$W$30-Прогнозы!$Y$30),0,IF(OR(Прогнозы!$W$2=Прогнозы!$Y$2,Прогнозы!$W$30=Прогнозы!$Y$30),2,3)),SQRT(POWER(Прогнозы!$W$2-Прогнозы!$W$30,2)+POWER(Прогнозы!$Y$2-Прогнозы!$Y$30,2))),2),"")</f>
        <v>2.24</v>
      </c>
      <c r="M29" s="11">
        <f>IF(AND(Прогнозы!$Z$2&lt;&gt;"",Прогнозы!$Z$30&lt;&gt;""),IF(Прогнозы!$Z$30=Прогнозы!$Z$2,0,1.5),"")</f>
        <v>1.5</v>
      </c>
      <c r="N29" s="11">
        <f>IF(AND(Прогнозы!$AA$2&lt;&gt;"",Прогнозы!$AA$30&lt;&gt;""),IF(Прогнозы!$AA$30=Прогнозы!$AA$2,0,1.5),"")</f>
        <v>0</v>
      </c>
      <c r="O29" s="11">
        <f>IF(AND(Прогнозы!$AB$2&lt;&gt;"",Прогнозы!$AB$30&lt;&gt;""),IF(Прогнозы!$AB$30=Прогнозы!$AB$2,0,1.5),"")</f>
        <v>1.5</v>
      </c>
      <c r="P29" s="11">
        <f>IF(AND(Прогнозы!$AC$2&lt;&gt;"",Прогнозы!$AC$30&lt;&gt;""),IF(Прогнозы!$AC$30=Прогнозы!$AC$2,0,1.5),"")</f>
        <v>0</v>
      </c>
      <c r="Q29" s="11">
        <f>IF(AND(Прогнозы!$AD$2&lt;&gt;"",Прогнозы!$AD$30&lt;&gt;""),IF(Прогнозы!$AD$30=Прогнозы!$AD$2,0,1.5),"")</f>
        <v>1.5</v>
      </c>
      <c r="R29" s="11">
        <f>IF(AND(Прогнозы!$AE$2&lt;&gt;"",Прогнозы!$AG$2&lt;&gt;"",Прогнозы!$AE$30&lt;&gt;"",Прогнозы!$AG$30&lt;&gt;""),ROUND(SUM(IF(SIGN(Прогнозы!$AE$2-Прогнозы!$AG$2)=SIGN(Прогнозы!$AE$30-Прогнозы!$AG$30),0,IF(OR(Прогнозы!$AE$2=Прогнозы!$AG$2,Прогнозы!$AE$30=Прогнозы!$AG$30),2,3)),SQRT(POWER(Прогнозы!$AE$2-Прогнозы!$AE$30,2)+POWER(Прогнозы!$AG$2-Прогнозы!$AG$30,2))),2),"")</f>
        <v>2</v>
      </c>
      <c r="S29" s="11">
        <f>IF(AND(Прогнозы!$AH$2&lt;&gt;"",Прогнозы!$AJ$2&lt;&gt;"",Прогнозы!$AH$30&lt;&gt;"",Прогнозы!$AJ$30&lt;&gt;""),ROUND(SUM(IF(SIGN(Прогнозы!$AH$2-Прогнозы!$AJ$2)=SIGN(Прогнозы!$AH$30-Прогнозы!$AJ$30),0,IF(OR(Прогнозы!$AH$2=Прогнозы!$AJ$2,Прогнозы!$AH$30=Прогнозы!$AJ$30),2,3)),SQRT(POWER(Прогнозы!$AH$2-Прогнозы!$AH$30,2)+POWER(Прогнозы!$AJ$2-Прогнозы!$AJ$30,2))),2),"")</f>
        <v>3.61</v>
      </c>
      <c r="T29" s="11">
        <f>IF(AND(Прогнозы!$AK$2&lt;&gt;"",Прогнозы!$AM$2&lt;&gt;"",Прогнозы!$AK$30&lt;&gt;"",Прогнозы!$AM$30&lt;&gt;""),ROUND(SUM(IF(SIGN(Прогнозы!$AK$2-Прогнозы!$AM$2)=SIGN(Прогнозы!$AK$30-Прогнозы!$AM$30),0,IF(OR(Прогнозы!$AK$2=Прогнозы!$AM$2,Прогнозы!$AK$30=Прогнозы!$AM$30),2,3)),SQRT(POWER(Прогнозы!$AK$2-Прогнозы!$AK$30,2)+POWER(Прогнозы!$AM$2-Прогнозы!$AM$30,2))),2),"")</f>
        <v>5</v>
      </c>
      <c r="U29" s="11">
        <f t="shared" si="0"/>
        <v>43.190000000000005</v>
      </c>
    </row>
    <row r="30" spans="1:21" ht="12.75">
      <c r="A30" s="10" t="str">
        <f>Прогнозы!A31</f>
        <v>Mariot</v>
      </c>
      <c r="B30" s="10">
        <f>IF(AND(Прогнозы!$C$2&lt;&gt;"",Прогнозы!$E$2&lt;&gt;"",Прогнозы!$C$31&lt;&gt;"",Прогнозы!$E$31&lt;&gt;""),ROUND(SUM(IF(SIGN(Прогнозы!$C$2-Прогнозы!$E$2)=SIGN(Прогнозы!$C$31-Прогнозы!$E$31),0,IF(OR(Прогнозы!$C$2=Прогнозы!$E$2,Прогнозы!$C$31=Прогнозы!$E$31),2,3)),SQRT(POWER(Прогнозы!$C$2-Прогнозы!$C$31,2)+POWER(Прогнозы!$E$2-Прогнозы!$E$31,2))),2),"")</f>
        <v>3</v>
      </c>
      <c r="C30" s="10">
        <f>IF(AND(Прогнозы!$F$2&lt;&gt;"",Прогнозы!$H$2&lt;&gt;"",Прогнозы!$F$31&lt;&gt;"",Прогнозы!$H$31&lt;&gt;""),ROUND(SUM(IF(SIGN(Прогнозы!$F$2-Прогнозы!$H$2)=SIGN(Прогнозы!$F$31-Прогнозы!$H$31),0,IF(OR(Прогнозы!$F$2=Прогнозы!$H$2,Прогнозы!$F$31=Прогнозы!$H$31),2,3)),SQRT(POWER(Прогнозы!$F$2-Прогнозы!$F$31,2)+POWER(Прогнозы!$H$2-Прогнозы!$H$31,2))),2),"")</f>
        <v>5</v>
      </c>
      <c r="D30" s="10">
        <f>IF(AND(Прогнозы!$I$2&lt;&gt;"",Прогнозы!$K$2&lt;&gt;"",Прогнозы!$I$31&lt;&gt;"",Прогнозы!$K$31&lt;&gt;""),ROUND(SUM(IF(SIGN(Прогнозы!$I$2-Прогнозы!$K$2)=SIGN(Прогнозы!$I$31-Прогнозы!$K$31),0,IF(OR(Прогнозы!$I$2=Прогнозы!$K$2,Прогнозы!$I$31=Прогнозы!$K$31),2,3)),SQRT(POWER(Прогнозы!$I$2-Прогнозы!$I$31,2)+POWER(Прогнозы!$K$2-Прогнозы!$K$31,2))),2),"")</f>
        <v>7.12</v>
      </c>
      <c r="E30" s="10">
        <f>IF(AND(Прогнозы!$L$2&lt;&gt;"",Прогнозы!$L$31&lt;&gt;""),IF(Прогнозы!$L$31=Прогнозы!$L$2,0,1.5),"")</f>
        <v>1.5</v>
      </c>
      <c r="F30" s="10">
        <f>IF(AND(Прогнозы!$M$2&lt;&gt;"",Прогнозы!$M$31&lt;&gt;""),IF(Прогнозы!$M$31=Прогнозы!$M$2,0,1.5),"")</f>
        <v>0</v>
      </c>
      <c r="G30" s="10">
        <f>IF(AND(Прогнозы!$N$2&lt;&gt;"",Прогнозы!$N$31&lt;&gt;""),IF(Прогнозы!$N$31=Прогнозы!$N$2,0,1.5),"")</f>
        <v>1.5</v>
      </c>
      <c r="H30" s="10">
        <f>IF(AND(Прогнозы!$O$2&lt;&gt;"",Прогнозы!$O$31&lt;&gt;""),IF(Прогнозы!$O$31=Прогнозы!$O$2,0,1.5),"")</f>
        <v>1.5</v>
      </c>
      <c r="I30" s="10">
        <f>IF(AND(Прогнозы!$P$2&lt;&gt;"",Прогнозы!$P$31&lt;&gt;""),IF(Прогнозы!$P$31=Прогнозы!$P$2,0,1.5),"")</f>
        <v>1.5</v>
      </c>
      <c r="J30" s="10">
        <f>IF(AND(Прогнозы!$Q$2&lt;&gt;"",Прогнозы!$S$2&lt;&gt;"",Прогнозы!$Q$31&lt;&gt;"",Прогнозы!$S$31&lt;&gt;""),ROUND(SUM(IF(SIGN(Прогнозы!$Q$2-Прогнозы!$S$2)=SIGN(Прогнозы!$Q$31-Прогнозы!$S$31),0,IF(OR(Прогнозы!$Q$2=Прогнозы!$S$2,Прогнозы!$Q$31=Прогнозы!$S$31),2,3)),SQRT(POWER(Прогнозы!$Q$2-Прогнозы!$Q$31,2)+POWER(Прогнозы!$S$2-Прогнозы!$S$31,2))),2),"")</f>
        <v>1.41</v>
      </c>
      <c r="K30" s="10">
        <f>IF(AND(Прогнозы!$T$2&lt;&gt;"",Прогнозы!$V$2&lt;&gt;"",Прогнозы!$T$31&lt;&gt;"",Прогнозы!$V$31&lt;&gt;""),ROUND(SUM(IF(SIGN(Прогнозы!$T$2-Прогнозы!$V$2)=SIGN(Прогнозы!$T$31-Прогнозы!$V$31),0,IF(OR(Прогнозы!$T$2=Прогнозы!$V$2,Прогнозы!$T$31=Прогнозы!$V$31),2,3)),SQRT(POWER(Прогнозы!$T$2-Прогнозы!$T$31,2)+POWER(Прогнозы!$V$2-Прогнозы!$V$31,2))),2),"")</f>
        <v>4.24</v>
      </c>
      <c r="L30" s="10">
        <f>IF(AND(Прогнозы!$W$2&lt;&gt;"",Прогнозы!$Y$2&lt;&gt;"",Прогнозы!$W$31&lt;&gt;"",Прогнозы!$Y$31&lt;&gt;""),ROUND(SUM(IF(SIGN(Прогнозы!$W$2-Прогнозы!$Y$2)=SIGN(Прогнозы!$W$31-Прогнозы!$Y$31),0,IF(OR(Прогнозы!$W$2=Прогнозы!$Y$2,Прогнозы!$W$31=Прогнозы!$Y$31),2,3)),SQRT(POWER(Прогнозы!$W$2-Прогнозы!$W$31,2)+POWER(Прогнозы!$Y$2-Прогнозы!$Y$31,2))),2),"")</f>
        <v>4</v>
      </c>
      <c r="M30" s="10">
        <f>IF(AND(Прогнозы!$Z$2&lt;&gt;"",Прогнозы!$Z$31&lt;&gt;""),IF(Прогнозы!$Z$31=Прогнозы!$Z$2,0,1.5),"")</f>
        <v>1.5</v>
      </c>
      <c r="N30" s="10">
        <f>IF(AND(Прогнозы!$AA$2&lt;&gt;"",Прогнозы!$AA$31&lt;&gt;""),IF(Прогнозы!$AA$31=Прогнозы!$AA$2,0,1.5),"")</f>
        <v>0</v>
      </c>
      <c r="O30" s="10">
        <f>IF(AND(Прогнозы!$AB$2&lt;&gt;"",Прогнозы!$AB$31&lt;&gt;""),IF(Прогнозы!$AB$31=Прогнозы!$AB$2,0,1.5),"")</f>
        <v>1.5</v>
      </c>
      <c r="P30" s="10">
        <f>IF(AND(Прогнозы!$AC$2&lt;&gt;"",Прогнозы!$AC$31&lt;&gt;""),IF(Прогнозы!$AC$31=Прогнозы!$AC$2,0,1.5),"")</f>
        <v>1.5</v>
      </c>
      <c r="Q30" s="10">
        <f>IF(AND(Прогнозы!$AD$2&lt;&gt;"",Прогнозы!$AD$31&lt;&gt;""),IF(Прогнозы!$AD$31=Прогнозы!$AD$2,0,1.5),"")</f>
        <v>1.5</v>
      </c>
      <c r="R30" s="10">
        <f>IF(AND(Прогнозы!$AE$2&lt;&gt;"",Прогнозы!$AG$2&lt;&gt;"",Прогнозы!$AE$31&lt;&gt;"",Прогнозы!$AG$31&lt;&gt;""),ROUND(SUM(IF(SIGN(Прогнозы!$AE$2-Прогнозы!$AG$2)=SIGN(Прогнозы!$AE$31-Прогнозы!$AG$31),0,IF(OR(Прогнозы!$AE$2=Прогнозы!$AG$2,Прогнозы!$AE$31=Прогнозы!$AG$31),2,3)),SQRT(POWER(Прогнозы!$AE$2-Прогнозы!$AE$31,2)+POWER(Прогнозы!$AG$2-Прогнозы!$AG$31,2))),2),"")</f>
        <v>1.41</v>
      </c>
      <c r="S30" s="10">
        <f>IF(AND(Прогнозы!$AH$2&lt;&gt;"",Прогнозы!$AJ$2&lt;&gt;"",Прогнозы!$AH$31&lt;&gt;"",Прогнозы!$AJ$31&lt;&gt;""),ROUND(SUM(IF(SIGN(Прогнозы!$AH$2-Прогнозы!$AJ$2)=SIGN(Прогнозы!$AH$31-Прогнозы!$AJ$31),0,IF(OR(Прогнозы!$AH$2=Прогнозы!$AJ$2,Прогнозы!$AH$31=Прогнозы!$AJ$31),2,3)),SQRT(POWER(Прогнозы!$AH$2-Прогнозы!$AH$31,2)+POWER(Прогнозы!$AJ$2-Прогнозы!$AJ$31,2))),2),"")</f>
        <v>5.16</v>
      </c>
      <c r="T30" s="10">
        <f>IF(AND(Прогнозы!$AK$2&lt;&gt;"",Прогнозы!$AM$2&lt;&gt;"",Прогнозы!$AK$31&lt;&gt;"",Прогнозы!$AM$31&lt;&gt;""),ROUND(SUM(IF(SIGN(Прогнозы!$AK$2-Прогнозы!$AM$2)=SIGN(Прогнозы!$AK$31-Прогнозы!$AM$31),0,IF(OR(Прогнозы!$AK$2=Прогнозы!$AM$2,Прогнозы!$AK$31=Прогнозы!$AM$31),2,3)),SQRT(POWER(Прогнозы!$AK$2-Прогнозы!$AK$31,2)+POWER(Прогнозы!$AM$2-Прогнозы!$AM$31,2))),2),"")</f>
        <v>5</v>
      </c>
      <c r="U30" s="10">
        <f t="shared" si="0"/>
        <v>48.34</v>
      </c>
    </row>
    <row r="31" spans="1:21" ht="12.75">
      <c r="A31" s="11" t="str">
        <f>Прогнозы!A32</f>
        <v>Wolfen</v>
      </c>
      <c r="B31" s="11">
        <f>IF(AND(Прогнозы!$C$2&lt;&gt;"",Прогнозы!$E$2&lt;&gt;"",Прогнозы!$C$32&lt;&gt;"",Прогнозы!$E$32&lt;&gt;""),ROUND(SUM(IF(SIGN(Прогнозы!$C$2-Прогнозы!$E$2)=SIGN(Прогнозы!$C$32-Прогнозы!$E$32),0,IF(OR(Прогнозы!$C$2=Прогнозы!$E$2,Прогнозы!$C$32=Прогнозы!$E$32),2,3)),SQRT(POWER(Прогнозы!$C$2-Прогнозы!$C$32,2)+POWER(Прогнозы!$E$2-Прогнозы!$E$32,2))),2),"")</f>
        <v>4.24</v>
      </c>
      <c r="C31" s="11">
        <f>IF(AND(Прогнозы!$F$2&lt;&gt;"",Прогнозы!$H$2&lt;&gt;"",Прогнозы!$F$32&lt;&gt;"",Прогнозы!$H$32&lt;&gt;""),ROUND(SUM(IF(SIGN(Прогнозы!$F$2-Прогнозы!$H$2)=SIGN(Прогнозы!$F$32-Прогнозы!$H$32),0,IF(OR(Прогнозы!$F$2=Прогнозы!$H$2,Прогнозы!$F$32=Прогнозы!$H$32),2,3)),SQRT(POWER(Прогнозы!$F$2-Прогнозы!$F$32,2)+POWER(Прогнозы!$H$2-Прогнозы!$H$32,2))),2),"")</f>
        <v>5</v>
      </c>
      <c r="D31" s="11">
        <f>IF(AND(Прогнозы!$I$2&lt;&gt;"",Прогнозы!$K$2&lt;&gt;"",Прогнозы!$I$32&lt;&gt;"",Прогнозы!$K$32&lt;&gt;""),ROUND(SUM(IF(SIGN(Прогнозы!$I$2-Прогнозы!$K$2)=SIGN(Прогнозы!$I$32-Прогнозы!$K$32),0,IF(OR(Прогнозы!$I$2=Прогнозы!$K$2,Прогнозы!$I$32=Прогнозы!$K$32),2,3)),SQRT(POWER(Прогнозы!$I$2-Прогнозы!$I$32,2)+POWER(Прогнозы!$K$2-Прогнозы!$K$32,2))),2),"")</f>
        <v>7.12</v>
      </c>
      <c r="E31" s="11">
        <f>IF(AND(Прогнозы!$L$2&lt;&gt;"",Прогнозы!$L$32&lt;&gt;""),IF(Прогнозы!$L$32=Прогнозы!$L$2,0,1.5),"")</f>
        <v>0</v>
      </c>
      <c r="F31" s="11">
        <f>IF(AND(Прогнозы!$M$2&lt;&gt;"",Прогнозы!$M$32&lt;&gt;""),IF(Прогнозы!$M$32=Прогнозы!$M$2,0,1.5),"")</f>
        <v>0</v>
      </c>
      <c r="G31" s="11">
        <f>IF(AND(Прогнозы!$N$2&lt;&gt;"",Прогнозы!$N$32&lt;&gt;""),IF(Прогнозы!$N$32=Прогнозы!$N$2,0,1.5),"")</f>
        <v>1.5</v>
      </c>
      <c r="H31" s="11">
        <f>IF(AND(Прогнозы!$O$2&lt;&gt;"",Прогнозы!$O$32&lt;&gt;""),IF(Прогнозы!$O$32=Прогнозы!$O$2,0,1.5),"")</f>
        <v>1.5</v>
      </c>
      <c r="I31" s="11">
        <f>IF(AND(Прогнозы!$P$2&lt;&gt;"",Прогнозы!$P$32&lt;&gt;""),IF(Прогнозы!$P$32=Прогнозы!$P$2,0,1.5),"")</f>
        <v>0</v>
      </c>
      <c r="J31" s="11">
        <f>IF(AND(Прогнозы!$Q$2&lt;&gt;"",Прогнозы!$S$2&lt;&gt;"",Прогнозы!$Q$32&lt;&gt;"",Прогнозы!$S$32&lt;&gt;""),ROUND(SUM(IF(SIGN(Прогнозы!$Q$2-Прогнозы!$S$2)=SIGN(Прогнозы!$Q$32-Прогнозы!$S$32),0,IF(OR(Прогнозы!$Q$2=Прогнозы!$S$2,Прогнозы!$Q$32=Прогнозы!$S$32),2,3)),SQRT(POWER(Прогнозы!$Q$2-Прогнозы!$Q$32,2)+POWER(Прогнозы!$S$2-Прогнозы!$S$32,2))),2),"")</f>
        <v>1.41</v>
      </c>
      <c r="K31" s="11">
        <f>IF(AND(Прогнозы!$T$2&lt;&gt;"",Прогнозы!$V$2&lt;&gt;"",Прогнозы!$T$32&lt;&gt;"",Прогнозы!$V$32&lt;&gt;""),ROUND(SUM(IF(SIGN(Прогнозы!$T$2-Прогнозы!$V$2)=SIGN(Прогнозы!$T$32-Прогнозы!$V$32),0,IF(OR(Прогнозы!$T$2=Прогнозы!$V$2,Прогнозы!$T$32=Прогнозы!$V$32),2,3)),SQRT(POWER(Прогнозы!$T$2-Прогнозы!$T$32,2)+POWER(Прогнозы!$V$2-Прогнозы!$V$32,2))),2),"")</f>
        <v>4</v>
      </c>
      <c r="L31" s="11">
        <f>IF(AND(Прогнозы!$W$2&lt;&gt;"",Прогнозы!$Y$2&lt;&gt;"",Прогнозы!$W$32&lt;&gt;"",Прогнозы!$Y$32&lt;&gt;""),ROUND(SUM(IF(SIGN(Прогнозы!$W$2-Прогнозы!$Y$2)=SIGN(Прогнозы!$W$32-Прогнозы!$Y$32),0,IF(OR(Прогнозы!$W$2=Прогнозы!$Y$2,Прогнозы!$W$32=Прогнозы!$Y$32),2,3)),SQRT(POWER(Прогнозы!$W$2-Прогнозы!$W$32,2)+POWER(Прогнозы!$Y$2-Прогнозы!$Y$32,2))),2),"")</f>
        <v>2.24</v>
      </c>
      <c r="M31" s="11">
        <f>IF(AND(Прогнозы!$Z$2&lt;&gt;"",Прогнозы!$Z$32&lt;&gt;""),IF(Прогнозы!$Z$32=Прогнозы!$Z$2,0,1.5),"")</f>
        <v>1.5</v>
      </c>
      <c r="N31" s="11">
        <f>IF(AND(Прогнозы!$AA$2&lt;&gt;"",Прогнозы!$AA$32&lt;&gt;""),IF(Прогнозы!$AA$32=Прогнозы!$AA$2,0,1.5),"")</f>
        <v>0</v>
      </c>
      <c r="O31" s="11">
        <f>IF(AND(Прогнозы!$AB$2&lt;&gt;"",Прогнозы!$AB$32&lt;&gt;""),IF(Прогнозы!$AB$32=Прогнозы!$AB$2,0,1.5),"")</f>
        <v>1.5</v>
      </c>
      <c r="P31" s="11">
        <f>IF(AND(Прогнозы!$AC$2&lt;&gt;"",Прогнозы!$AC$32&lt;&gt;""),IF(Прогнозы!$AC$32=Прогнозы!$AC$2,0,1.5),"")</f>
        <v>0</v>
      </c>
      <c r="Q31" s="11">
        <f>IF(AND(Прогнозы!$AD$2&lt;&gt;"",Прогнозы!$AD$32&lt;&gt;""),IF(Прогнозы!$AD$32=Прогнозы!$AD$2,0,1.5),"")</f>
        <v>1.5</v>
      </c>
      <c r="R31" s="11">
        <f>IF(AND(Прогнозы!$AE$2&lt;&gt;"",Прогнозы!$AG$2&lt;&gt;"",Прогнозы!$AE$32&lt;&gt;"",Прогнозы!$AG$32&lt;&gt;""),ROUND(SUM(IF(SIGN(Прогнозы!$AE$2-Прогнозы!$AG$2)=SIGN(Прогнозы!$AE$32-Прогнозы!$AG$32),0,IF(OR(Прогнозы!$AE$2=Прогнозы!$AG$2,Прогнозы!$AE$32=Прогнозы!$AG$32),2,3)),SQRT(POWER(Прогнозы!$AE$2-Прогнозы!$AE$32,2)+POWER(Прогнозы!$AG$2-Прогнозы!$AG$32,2))),2),"")</f>
        <v>1.41</v>
      </c>
      <c r="S31" s="11">
        <f>IF(AND(Прогнозы!$AH$2&lt;&gt;"",Прогнозы!$AJ$2&lt;&gt;"",Прогнозы!$AH$32&lt;&gt;"",Прогнозы!$AJ$32&lt;&gt;""),ROUND(SUM(IF(SIGN(Прогнозы!$AH$2-Прогнозы!$AJ$2)=SIGN(Прогнозы!$AH$32-Прогнозы!$AJ$32),0,IF(OR(Прогнозы!$AH$2=Прогнозы!$AJ$2,Прогнозы!$AH$32=Прогнозы!$AJ$32),2,3)),SQRT(POWER(Прогнозы!$AH$2-Прогнозы!$AH$32,2)+POWER(Прогнозы!$AJ$2-Прогнозы!$AJ$32,2))),2),"")</f>
        <v>3.61</v>
      </c>
      <c r="T31" s="11">
        <f>IF(AND(Прогнозы!$AK$2&lt;&gt;"",Прогнозы!$AM$2&lt;&gt;"",Прогнозы!$AK$32&lt;&gt;"",Прогнозы!$AM$32&lt;&gt;""),ROUND(SUM(IF(SIGN(Прогнозы!$AK$2-Прогнозы!$AM$2)=SIGN(Прогнозы!$AK$32-Прогнозы!$AM$32),0,IF(OR(Прогнозы!$AK$2=Прогнозы!$AM$2,Прогнозы!$AK$32=Прогнозы!$AM$32),2,3)),SQRT(POWER(Прогнозы!$AK$2-Прогнозы!$AK$32,2)+POWER(Прогнозы!$AM$2-Прогнозы!$AM$32,2))),2),"")</f>
        <v>6</v>
      </c>
      <c r="U31" s="11">
        <f t="shared" si="0"/>
        <v>42.529999999999994</v>
      </c>
    </row>
    <row r="32" spans="1:21" ht="12.75">
      <c r="A32" s="10" t="str">
        <f>Прогнозы!A33</f>
        <v>TamDen</v>
      </c>
      <c r="B32" s="10">
        <f>IF(AND(Прогнозы!$C$2&lt;&gt;"",Прогнозы!$E$2&lt;&gt;"",Прогнозы!$C$33&lt;&gt;"",Прогнозы!$E$33&lt;&gt;""),ROUND(SUM(IF(SIGN(Прогнозы!$C$2-Прогнозы!$E$2)=SIGN(Прогнозы!$C$33-Прогнозы!$E$33),0,IF(OR(Прогнозы!$C$2=Прогнозы!$E$2,Прогнозы!$C$33=Прогнозы!$E$33),2,3)),SQRT(POWER(Прогнозы!$C$2-Прогнозы!$C$33,2)+POWER(Прогнозы!$E$2-Прогнозы!$E$33,2))),2),"")</f>
        <v>4.24</v>
      </c>
      <c r="C32" s="10">
        <f>IF(AND(Прогнозы!$F$2&lt;&gt;"",Прогнозы!$H$2&lt;&gt;"",Прогнозы!$F$33&lt;&gt;"",Прогнозы!$H$33&lt;&gt;""),ROUND(SUM(IF(SIGN(Прогнозы!$F$2-Прогнозы!$H$2)=SIGN(Прогнозы!$F$33-Прогнозы!$H$33),0,IF(OR(Прогнозы!$F$2=Прогнозы!$H$2,Прогнозы!$F$33=Прогнозы!$H$33),2,3)),SQRT(POWER(Прогнозы!$F$2-Прогнозы!$F$33,2)+POWER(Прогнозы!$H$2-Прогнозы!$H$33,2))),2),"")</f>
        <v>4.41</v>
      </c>
      <c r="D32" s="10">
        <f>IF(AND(Прогнозы!$I$2&lt;&gt;"",Прогнозы!$K$2&lt;&gt;"",Прогнозы!$I$33&lt;&gt;"",Прогнозы!$K$33&lt;&gt;""),ROUND(SUM(IF(SIGN(Прогнозы!$I$2-Прогнозы!$K$2)=SIGN(Прогнозы!$I$33-Прогнозы!$K$33),0,IF(OR(Прогнозы!$I$2=Прогнозы!$K$2,Прогнозы!$I$33=Прогнозы!$K$33),2,3)),SQRT(POWER(Прогнозы!$I$2-Прогнозы!$I$33,2)+POWER(Прогнозы!$K$2-Прогнозы!$K$33,2))),2),"")</f>
        <v>7.12</v>
      </c>
      <c r="E32" s="10">
        <f>IF(AND(Прогнозы!$L$2&lt;&gt;"",Прогнозы!$L$33&lt;&gt;""),IF(Прогнозы!$L$33=Прогнозы!$L$2,0,1.5),"")</f>
        <v>0</v>
      </c>
      <c r="F32" s="10">
        <f>IF(AND(Прогнозы!$M$2&lt;&gt;"",Прогнозы!$M$33&lt;&gt;""),IF(Прогнозы!$M$33=Прогнозы!$M$2,0,1.5),"")</f>
        <v>0</v>
      </c>
      <c r="G32" s="10">
        <f>IF(AND(Прогнозы!$N$2&lt;&gt;"",Прогнозы!$N$33&lt;&gt;""),IF(Прогнозы!$N$33=Прогнозы!$N$2,0,1.5),"")</f>
        <v>1.5</v>
      </c>
      <c r="H32" s="10">
        <f>IF(AND(Прогнозы!$O$2&lt;&gt;"",Прогнозы!$O$33&lt;&gt;""),IF(Прогнозы!$O$33=Прогнозы!$O$2,0,1.5),"")</f>
        <v>1.5</v>
      </c>
      <c r="I32" s="10">
        <f>IF(AND(Прогнозы!$P$2&lt;&gt;"",Прогнозы!$P$33&lt;&gt;""),IF(Прогнозы!$P$33=Прогнозы!$P$2,0,1.5),"")</f>
        <v>0</v>
      </c>
      <c r="J32" s="10">
        <f>IF(AND(Прогнозы!$Q$2&lt;&gt;"",Прогнозы!$S$2&lt;&gt;"",Прогнозы!$Q$33&lt;&gt;"",Прогнозы!$S$33&lt;&gt;""),ROUND(SUM(IF(SIGN(Прогнозы!$Q$2-Прогнозы!$S$2)=SIGN(Прогнозы!$Q$33-Прогнозы!$S$33),0,IF(OR(Прогнозы!$Q$2=Прогнозы!$S$2,Прогнозы!$Q$33=Прогнозы!$S$33),2,3)),SQRT(POWER(Прогнозы!$Q$2-Прогнозы!$Q$33,2)+POWER(Прогнозы!$S$2-Прогнозы!$S$33,2))),2),"")</f>
        <v>2.83</v>
      </c>
      <c r="K32" s="10">
        <f>IF(AND(Прогнозы!$T$2&lt;&gt;"",Прогнозы!$V$2&lt;&gt;"",Прогнозы!$T$33&lt;&gt;"",Прогнозы!$V$33&lt;&gt;""),ROUND(SUM(IF(SIGN(Прогнозы!$T$2-Прогнозы!$V$2)=SIGN(Прогнозы!$T$33-Прогнозы!$V$33),0,IF(OR(Прогнозы!$T$2=Прогнозы!$V$2,Прогнозы!$T$33=Прогнозы!$V$33),2,3)),SQRT(POWER(Прогнозы!$T$2-Прогнозы!$T$33,2)+POWER(Прогнозы!$V$2-Прогнозы!$V$33,2))),2),"")</f>
        <v>4</v>
      </c>
      <c r="L32" s="10">
        <f>IF(AND(Прогнозы!$W$2&lt;&gt;"",Прогнозы!$Y$2&lt;&gt;"",Прогнозы!$W$33&lt;&gt;"",Прогнозы!$Y$33&lt;&gt;""),ROUND(SUM(IF(SIGN(Прогнозы!$W$2-Прогнозы!$Y$2)=SIGN(Прогнозы!$W$33-Прогнозы!$Y$33),0,IF(OR(Прогнозы!$W$2=Прогнозы!$Y$2,Прогнозы!$W$33=Прогнозы!$Y$33),2,3)),SQRT(POWER(Прогнозы!$W$2-Прогнозы!$W$33,2)+POWER(Прогнозы!$Y$2-Прогнозы!$Y$33,2))),2),"")</f>
        <v>1</v>
      </c>
      <c r="M32" s="10">
        <f>IF(AND(Прогнозы!$Z$2&lt;&gt;"",Прогнозы!$Z$33&lt;&gt;""),IF(Прогнозы!$Z$33=Прогнозы!$Z$2,0,1.5),"")</f>
        <v>1.5</v>
      </c>
      <c r="N32" s="10">
        <f>IF(AND(Прогнозы!$AA$2&lt;&gt;"",Прогнозы!$AA$33&lt;&gt;""),IF(Прогнозы!$AA$33=Прогнозы!$AA$2,0,1.5),"")</f>
        <v>0</v>
      </c>
      <c r="O32" s="10">
        <f>IF(AND(Прогнозы!$AB$2&lt;&gt;"",Прогнозы!$AB$33&lt;&gt;""),IF(Прогнозы!$AB$33=Прогнозы!$AB$2,0,1.5),"")</f>
        <v>1.5</v>
      </c>
      <c r="P32" s="10">
        <f>IF(AND(Прогнозы!$AC$2&lt;&gt;"",Прогнозы!$AC$33&lt;&gt;""),IF(Прогнозы!$AC$33=Прогнозы!$AC$2,0,1.5),"")</f>
        <v>0</v>
      </c>
      <c r="Q32" s="10">
        <f>IF(AND(Прогнозы!$AD$2&lt;&gt;"",Прогнозы!$AD$33&lt;&gt;""),IF(Прогнозы!$AD$33=Прогнозы!$AD$2,0,1.5),"")</f>
        <v>1.5</v>
      </c>
      <c r="R32" s="10">
        <f>IF(AND(Прогнозы!$AE$2&lt;&gt;"",Прогнозы!$AG$2&lt;&gt;"",Прогнозы!$AE$33&lt;&gt;"",Прогнозы!$AG$33&lt;&gt;""),ROUND(SUM(IF(SIGN(Прогнозы!$AE$2-Прогнозы!$AG$2)=SIGN(Прогнозы!$AE$33-Прогнозы!$AG$33),0,IF(OR(Прогнозы!$AE$2=Прогнозы!$AG$2,Прогнозы!$AE$33=Прогнозы!$AG$33),2,3)),SQRT(POWER(Прогнозы!$AE$2-Прогнозы!$AE$33,2)+POWER(Прогнозы!$AG$2-Прогнозы!$AG$33,2))),2),"")</f>
        <v>2</v>
      </c>
      <c r="S32" s="10">
        <f>IF(AND(Прогнозы!$AH$2&lt;&gt;"",Прогнозы!$AJ$2&lt;&gt;"",Прогнозы!$AH$33&lt;&gt;"",Прогнозы!$AJ$33&lt;&gt;""),ROUND(SUM(IF(SIGN(Прогнозы!$AH$2-Прогнозы!$AJ$2)=SIGN(Прогнозы!$AH$33-Прогнозы!$AJ$33),0,IF(OR(Прогнозы!$AH$2=Прогнозы!$AJ$2,Прогнозы!$AH$33=Прогнозы!$AJ$33),2,3)),SQRT(POWER(Прогнозы!$AH$2-Прогнозы!$AH$33,2)+POWER(Прогнозы!$AJ$2-Прогнозы!$AJ$33,2))),2),"")</f>
        <v>6.47</v>
      </c>
      <c r="T32" s="10">
        <f>IF(AND(Прогнозы!$AK$2&lt;&gt;"",Прогнозы!$AM$2&lt;&gt;"",Прогнозы!$AK$33&lt;&gt;"",Прогнозы!$AM$33&lt;&gt;""),ROUND(SUM(IF(SIGN(Прогнозы!$AK$2-Прогнозы!$AM$2)=SIGN(Прогнозы!$AK$33-Прогнозы!$AM$33),0,IF(OR(Прогнозы!$AK$2=Прогнозы!$AM$2,Прогнозы!$AK$33=Прогнозы!$AM$33),2,3)),SQRT(POWER(Прогнозы!$AK$2-Прогнозы!$AK$33,2)+POWER(Прогнозы!$AM$2-Прогнозы!$AM$33,2))),2),"")</f>
        <v>5</v>
      </c>
      <c r="U32" s="10">
        <f t="shared" si="0"/>
        <v>44.57</v>
      </c>
    </row>
    <row r="33" spans="1:21" ht="12.75">
      <c r="A33" s="11" t="str">
        <f>Прогнозы!A34</f>
        <v>tarakuc</v>
      </c>
      <c r="B33" s="11">
        <f>IF(AND(Прогнозы!$C$2&lt;&gt;"",Прогнозы!$E$2&lt;&gt;"",Прогнозы!$C$34&lt;&gt;"",Прогнозы!$E$34&lt;&gt;""),ROUND(SUM(IF(SIGN(Прогнозы!$C$2-Прогнозы!$E$2)=SIGN(Прогнозы!$C$34-Прогнозы!$E$34),0,IF(OR(Прогнозы!$C$2=Прогнозы!$E$2,Прогнозы!$C$34=Прогнозы!$E$34),2,3)),SQRT(POWER(Прогнозы!$C$2-Прогнозы!$C$34,2)+POWER(Прогнозы!$E$2-Прогнозы!$E$34,2))),2),"")</f>
        <v>1.41</v>
      </c>
      <c r="C33" s="11">
        <f>IF(AND(Прогнозы!$F$2&lt;&gt;"",Прогнозы!$H$2&lt;&gt;"",Прогнозы!$F$34&lt;&gt;"",Прогнозы!$H$34&lt;&gt;""),ROUND(SUM(IF(SIGN(Прогнозы!$F$2-Прогнозы!$H$2)=SIGN(Прогнозы!$F$34-Прогнозы!$H$34),0,IF(OR(Прогнозы!$F$2=Прогнозы!$H$2,Прогнозы!$F$34=Прогнозы!$H$34),2,3)),SQRT(POWER(Прогнозы!$F$2-Прогнозы!$F$34,2)+POWER(Прогнозы!$H$2-Прогнозы!$H$34,2))),2),"")</f>
        <v>1.41</v>
      </c>
      <c r="D33" s="11">
        <f>IF(AND(Прогнозы!$I$2&lt;&gt;"",Прогнозы!$K$2&lt;&gt;"",Прогнозы!$I$34&lt;&gt;"",Прогнозы!$K$34&lt;&gt;""),ROUND(SUM(IF(SIGN(Прогнозы!$I$2-Прогнозы!$K$2)=SIGN(Прогнозы!$I$34-Прогнозы!$K$34),0,IF(OR(Прогнозы!$I$2=Прогнозы!$K$2,Прогнозы!$I$34=Прогнозы!$K$34),2,3)),SQRT(POWER(Прогнозы!$I$2-Прогнозы!$I$34,2)+POWER(Прогнозы!$K$2-Прогнозы!$K$34,2))),2),"")</f>
        <v>6.16</v>
      </c>
      <c r="E33" s="11">
        <f>IF(AND(Прогнозы!$L$2&lt;&gt;"",Прогнозы!$L$34&lt;&gt;""),IF(Прогнозы!$L$34=Прогнозы!$L$2,0,1.5),"")</f>
        <v>0</v>
      </c>
      <c r="F33" s="11">
        <f>IF(AND(Прогнозы!$M$2&lt;&gt;"",Прогнозы!$M$34&lt;&gt;""),IF(Прогнозы!$M$34=Прогнозы!$M$2,0,1.5),"")</f>
        <v>0</v>
      </c>
      <c r="G33" s="11">
        <f>IF(AND(Прогнозы!$N$2&lt;&gt;"",Прогнозы!$N$34&lt;&gt;""),IF(Прогнозы!$N$34=Прогнозы!$N$2,0,1.5),"")</f>
        <v>1.5</v>
      </c>
      <c r="H33" s="11">
        <f>IF(AND(Прогнозы!$O$2&lt;&gt;"",Прогнозы!$O$34&lt;&gt;""),IF(Прогнозы!$O$34=Прогнозы!$O$2,0,1.5),"")</f>
        <v>1.5</v>
      </c>
      <c r="I33" s="11">
        <f>IF(AND(Прогнозы!$P$2&lt;&gt;"",Прогнозы!$P$34&lt;&gt;""),IF(Прогнозы!$P$34=Прогнозы!$P$2,0,1.5),"")</f>
        <v>1.5</v>
      </c>
      <c r="J33" s="11">
        <f>IF(AND(Прогнозы!$Q$2&lt;&gt;"",Прогнозы!$S$2&lt;&gt;"",Прогнозы!$Q$34&lt;&gt;"",Прогнозы!$S$34&lt;&gt;""),ROUND(SUM(IF(SIGN(Прогнозы!$Q$2-Прогнозы!$S$2)=SIGN(Прогнозы!$Q$34-Прогнозы!$S$34),0,IF(OR(Прогнозы!$Q$2=Прогнозы!$S$2,Прогнозы!$Q$34=Прогнозы!$S$34),2,3)),SQRT(POWER(Прогнозы!$Q$2-Прогнозы!$Q$34,2)+POWER(Прогнозы!$S$2-Прогнозы!$S$34,2))),2),"")</f>
        <v>4.24</v>
      </c>
      <c r="K33" s="11">
        <f>IF(AND(Прогнозы!$T$2&lt;&gt;"",Прогнозы!$V$2&lt;&gt;"",Прогнозы!$T$34&lt;&gt;"",Прогнозы!$V$34&lt;&gt;""),ROUND(SUM(IF(SIGN(Прогнозы!$T$2-Прогнозы!$V$2)=SIGN(Прогнозы!$T$34-Прогнозы!$V$34),0,IF(OR(Прогнозы!$T$2=Прогнозы!$V$2,Прогнозы!$T$34=Прогнозы!$V$34),2,3)),SQRT(POWER(Прогнозы!$T$2-Прогнозы!$T$34,2)+POWER(Прогнозы!$V$2-Прогнозы!$V$34,2))),2),"")</f>
        <v>3</v>
      </c>
      <c r="L33" s="11">
        <f>IF(AND(Прогнозы!$W$2&lt;&gt;"",Прогнозы!$Y$2&lt;&gt;"",Прогнозы!$W$34&lt;&gt;"",Прогнозы!$Y$34&lt;&gt;""),ROUND(SUM(IF(SIGN(Прогнозы!$W$2-Прогнозы!$Y$2)=SIGN(Прогнозы!$W$34-Прогнозы!$Y$34),0,IF(OR(Прогнозы!$W$2=Прогнозы!$Y$2,Прогнозы!$W$34=Прогнозы!$Y$34),2,3)),SQRT(POWER(Прогнозы!$W$2-Прогнозы!$W$34,2)+POWER(Прогнозы!$Y$2-Прогнозы!$Y$34,2))),2),"")</f>
        <v>4</v>
      </c>
      <c r="M33" s="11">
        <f>IF(AND(Прогнозы!$Z$2&lt;&gt;"",Прогнозы!$Z$34&lt;&gt;""),IF(Прогнозы!$Z$34=Прогнозы!$Z$2,0,1.5),"")</f>
        <v>1.5</v>
      </c>
      <c r="N33" s="11">
        <f>IF(AND(Прогнозы!$AA$2&lt;&gt;"",Прогнозы!$AA$34&lt;&gt;""),IF(Прогнозы!$AA$34=Прогнозы!$AA$2,0,1.5),"")</f>
        <v>0</v>
      </c>
      <c r="O33" s="11">
        <f>IF(AND(Прогнозы!$AB$2&lt;&gt;"",Прогнозы!$AB$34&lt;&gt;""),IF(Прогнозы!$AB$34=Прогнозы!$AB$2,0,1.5),"")</f>
        <v>1.5</v>
      </c>
      <c r="P33" s="11">
        <f>IF(AND(Прогнозы!$AC$2&lt;&gt;"",Прогнозы!$AC$34&lt;&gt;""),IF(Прогнозы!$AC$34=Прогнозы!$AC$2,0,1.5),"")</f>
        <v>0</v>
      </c>
      <c r="Q33" s="11">
        <f>IF(AND(Прогнозы!$AD$2&lt;&gt;"",Прогнозы!$AD$34&lt;&gt;""),IF(Прогнозы!$AD$34=Прогнозы!$AD$2,0,1.5),"")</f>
        <v>1.5</v>
      </c>
      <c r="R33" s="11">
        <f>IF(AND(Прогнозы!$AE$2&lt;&gt;"",Прогнозы!$AG$2&lt;&gt;"",Прогнозы!$AE$34&lt;&gt;"",Прогнозы!$AG$34&lt;&gt;""),ROUND(SUM(IF(SIGN(Прогнозы!$AE$2-Прогнозы!$AG$2)=SIGN(Прогнозы!$AE$34-Прогнозы!$AG$34),0,IF(OR(Прогнозы!$AE$2=Прогнозы!$AG$2,Прогнозы!$AE$34=Прогнозы!$AG$34),2,3)),SQRT(POWER(Прогнозы!$AE$2-Прогнозы!$AE$34,2)+POWER(Прогнозы!$AG$2-Прогнозы!$AG$34,2))),2),"")</f>
        <v>1</v>
      </c>
      <c r="S33" s="11">
        <f>IF(AND(Прогнозы!$AH$2&lt;&gt;"",Прогнозы!$AJ$2&lt;&gt;"",Прогнозы!$AH$34&lt;&gt;"",Прогнозы!$AJ$34&lt;&gt;""),ROUND(SUM(IF(SIGN(Прогнозы!$AH$2-Прогнозы!$AJ$2)=SIGN(Прогнозы!$AH$34-Прогнозы!$AJ$34),0,IF(OR(Прогнозы!$AH$2=Прогнозы!$AJ$2,Прогнозы!$AH$34=Прогнозы!$AJ$34),2,3)),SQRT(POWER(Прогнозы!$AH$2-Прогнозы!$AH$34,2)+POWER(Прогнозы!$AJ$2-Прогнозы!$AJ$34,2))),2),"")</f>
        <v>6.47</v>
      </c>
      <c r="T33" s="11">
        <f>IF(AND(Прогнозы!$AK$2&lt;&gt;"",Прогнозы!$AM$2&lt;&gt;"",Прогнозы!$AK$34&lt;&gt;"",Прогнозы!$AM$34&lt;&gt;""),ROUND(SUM(IF(SIGN(Прогнозы!$AK$2-Прогнозы!$AM$2)=SIGN(Прогнозы!$AK$34-Прогнозы!$AM$34),0,IF(OR(Прогнозы!$AK$2=Прогнозы!$AM$2,Прогнозы!$AK$34=Прогнозы!$AM$34),2,3)),SQRT(POWER(Прогнозы!$AK$2-Прогнозы!$AK$34,2)+POWER(Прогнозы!$AM$2-Прогнозы!$AM$34,2))),2),"")</f>
        <v>5.24</v>
      </c>
      <c r="U33" s="11">
        <f t="shared" si="0"/>
        <v>41.93</v>
      </c>
    </row>
    <row r="34" spans="1:21" ht="12.75">
      <c r="A34" s="10" t="str">
        <f>Прогнозы!A35</f>
        <v>bond470</v>
      </c>
      <c r="B34" s="10">
        <f>IF(AND(Прогнозы!$C$2&lt;&gt;"",Прогнозы!$E$2&lt;&gt;"",Прогнозы!$C$35&lt;&gt;"",Прогнозы!$E$35&lt;&gt;""),ROUND(SUM(IF(SIGN(Прогнозы!$C$2-Прогнозы!$E$2)=SIGN(Прогнозы!$C$35-Прогнозы!$E$35),0,IF(OR(Прогнозы!$C$2=Прогнозы!$E$2,Прогнозы!$C$35=Прогнозы!$E$35),2,3)),SQRT(POWER(Прогнозы!$C$2-Прогнозы!$C$35,2)+POWER(Прогнозы!$E$2-Прогнозы!$E$35,2))),2),"")</f>
        <v>3</v>
      </c>
      <c r="C34" s="10">
        <f>IF(AND(Прогнозы!$F$2&lt;&gt;"",Прогнозы!$H$2&lt;&gt;"",Прогнозы!$F$35&lt;&gt;"",Прогнозы!$H$35&lt;&gt;""),ROUND(SUM(IF(SIGN(Прогнозы!$F$2-Прогнозы!$H$2)=SIGN(Прогнозы!$F$35-Прогнозы!$H$35),0,IF(OR(Прогнозы!$F$2=Прогнозы!$H$2,Прогнозы!$F$35=Прогнозы!$H$35),2,3)),SQRT(POWER(Прогнозы!$F$2-Прогнозы!$F$35,2)+POWER(Прогнозы!$H$2-Прогнозы!$H$35,2))),2),"")</f>
        <v>3</v>
      </c>
      <c r="D34" s="10">
        <f>IF(AND(Прогнозы!$I$2&lt;&gt;"",Прогнозы!$K$2&lt;&gt;"",Прогнозы!$I$35&lt;&gt;"",Прогнозы!$K$35&lt;&gt;""),ROUND(SUM(IF(SIGN(Прогнозы!$I$2-Прогнозы!$K$2)=SIGN(Прогнозы!$I$35-Прогнозы!$K$35),0,IF(OR(Прогнозы!$I$2=Прогнозы!$K$2,Прогнозы!$I$35=Прогнозы!$K$35),2,3)),SQRT(POWER(Прогнозы!$I$2-Прогнозы!$I$35,2)+POWER(Прогнозы!$K$2-Прогнозы!$K$35,2))),2),"")</f>
        <v>7.12</v>
      </c>
      <c r="E34" s="10">
        <f>IF(AND(Прогнозы!$L$2&lt;&gt;"",Прогнозы!$L$35&lt;&gt;""),IF(Прогнозы!$L$35=Прогнозы!$L$2,0,1.5),"")</f>
        <v>0</v>
      </c>
      <c r="F34" s="10">
        <f>IF(AND(Прогнозы!$M$2&lt;&gt;"",Прогнозы!$M$35&lt;&gt;""),IF(Прогнозы!$M$35=Прогнозы!$M$2,0,1.5),"")</f>
        <v>0</v>
      </c>
      <c r="G34" s="10">
        <f>IF(AND(Прогнозы!$N$2&lt;&gt;"",Прогнозы!$N$35&lt;&gt;""),IF(Прогнозы!$N$35=Прогнозы!$N$2,0,1.5),"")</f>
        <v>1.5</v>
      </c>
      <c r="H34" s="10">
        <f>IF(AND(Прогнозы!$O$2&lt;&gt;"",Прогнозы!$O$35&lt;&gt;""),IF(Прогнозы!$O$35=Прогнозы!$O$2,0,1.5),"")</f>
        <v>1.5</v>
      </c>
      <c r="I34" s="10">
        <f>IF(AND(Прогнозы!$P$2&lt;&gt;"",Прогнозы!$P$35&lt;&gt;""),IF(Прогнозы!$P$35=Прогнозы!$P$2,0,1.5),"")</f>
        <v>0</v>
      </c>
      <c r="J34" s="10">
        <f>IF(AND(Прогнозы!$Q$2&lt;&gt;"",Прогнозы!$S$2&lt;&gt;"",Прогнозы!$Q$35&lt;&gt;"",Прогнозы!$S$35&lt;&gt;""),ROUND(SUM(IF(SIGN(Прогнозы!$Q$2-Прогнозы!$S$2)=SIGN(Прогнозы!$Q$35-Прогнозы!$S$35),0,IF(OR(Прогнозы!$Q$2=Прогнозы!$S$2,Прогнозы!$Q$35=Прогнозы!$S$35),2,3)),SQRT(POWER(Прогнозы!$Q$2-Прогнозы!$Q$35,2)+POWER(Прогнозы!$S$2-Прогнозы!$S$35,2))),2),"")</f>
        <v>4.24</v>
      </c>
      <c r="K34" s="10">
        <f>IF(AND(Прогнозы!$T$2&lt;&gt;"",Прогнозы!$V$2&lt;&gt;"",Прогнозы!$T$35&lt;&gt;"",Прогнозы!$V$35&lt;&gt;""),ROUND(SUM(IF(SIGN(Прогнозы!$T$2-Прогнозы!$V$2)=SIGN(Прогнозы!$T$35-Прогнозы!$V$35),0,IF(OR(Прогнозы!$T$2=Прогнозы!$V$2,Прогнозы!$T$35=Прогнозы!$V$35),2,3)),SQRT(POWER(Прогнозы!$T$2-Прогнозы!$T$35,2)+POWER(Прогнозы!$V$2-Прогнозы!$V$35,2))),2),"")</f>
        <v>3</v>
      </c>
      <c r="L34" s="10">
        <f>IF(AND(Прогнозы!$W$2&lt;&gt;"",Прогнозы!$Y$2&lt;&gt;"",Прогнозы!$W$35&lt;&gt;"",Прогнозы!$Y$35&lt;&gt;""),ROUND(SUM(IF(SIGN(Прогнозы!$W$2-Прогнозы!$Y$2)=SIGN(Прогнозы!$W$35-Прогнозы!$Y$35),0,IF(OR(Прогнозы!$W$2=Прогнозы!$Y$2,Прогнозы!$W$35=Прогнозы!$Y$35),2,3)),SQRT(POWER(Прогнозы!$W$2-Прогнозы!$W$35,2)+POWER(Прогнозы!$Y$2-Прогнозы!$Y$35,2))),2),"")</f>
        <v>1</v>
      </c>
      <c r="M34" s="10">
        <f>IF(AND(Прогнозы!$Z$2&lt;&gt;"",Прогнозы!$Z$35&lt;&gt;""),IF(Прогнозы!$Z$35=Прогнозы!$Z$2,0,1.5),"")</f>
        <v>1.5</v>
      </c>
      <c r="N34" s="10">
        <f>IF(AND(Прогнозы!$AA$2&lt;&gt;"",Прогнозы!$AA$35&lt;&gt;""),IF(Прогнозы!$AA$35=Прогнозы!$AA$2,0,1.5),"")</f>
        <v>0</v>
      </c>
      <c r="O34" s="10">
        <f>IF(AND(Прогнозы!$AB$2&lt;&gt;"",Прогнозы!$AB$35&lt;&gt;""),IF(Прогнозы!$AB$35=Прогнозы!$AB$2,0,1.5),"")</f>
        <v>1.5</v>
      </c>
      <c r="P34" s="10">
        <f>IF(AND(Прогнозы!$AC$2&lt;&gt;"",Прогнозы!$AC$35&lt;&gt;""),IF(Прогнозы!$AC$35=Прогнозы!$AC$2,0,1.5),"")</f>
        <v>0</v>
      </c>
      <c r="Q34" s="10">
        <f>IF(AND(Прогнозы!$AD$2&lt;&gt;"",Прогнозы!$AD$35&lt;&gt;""),IF(Прогнозы!$AD$35=Прогнозы!$AD$2,0,1.5),"")</f>
        <v>1.5</v>
      </c>
      <c r="R34" s="10">
        <f>IF(AND(Прогнозы!$AE$2&lt;&gt;"",Прогнозы!$AG$2&lt;&gt;"",Прогнозы!$AE$35&lt;&gt;"",Прогнозы!$AG$35&lt;&gt;""),ROUND(SUM(IF(SIGN(Прогнозы!$AE$2-Прогнозы!$AG$2)=SIGN(Прогнозы!$AE$35-Прогнозы!$AG$35),0,IF(OR(Прогнозы!$AE$2=Прогнозы!$AG$2,Прогнозы!$AE$35=Прогнозы!$AG$35),2,3)),SQRT(POWER(Прогнозы!$AE$2-Прогнозы!$AE$35,2)+POWER(Прогнозы!$AG$2-Прогнозы!$AG$35,2))),2),"")</f>
        <v>2</v>
      </c>
      <c r="S34" s="10">
        <f>IF(AND(Прогнозы!$AH$2&lt;&gt;"",Прогнозы!$AJ$2&lt;&gt;"",Прогнозы!$AH$35&lt;&gt;"",Прогнозы!$AJ$35&lt;&gt;""),ROUND(SUM(IF(SIGN(Прогнозы!$AH$2-Прогнозы!$AJ$2)=SIGN(Прогнозы!$AH$35-Прогнозы!$AJ$35),0,IF(OR(Прогнозы!$AH$2=Прогнозы!$AJ$2,Прогнозы!$AH$35=Прогнозы!$AJ$35),2,3)),SQRT(POWER(Прогнозы!$AH$2-Прогнозы!$AH$35,2)+POWER(Прогнозы!$AJ$2-Прогнозы!$AJ$35,2))),2),"")</f>
        <v>7</v>
      </c>
      <c r="T34" s="10">
        <f>IF(AND(Прогнозы!$AK$2&lt;&gt;"",Прогнозы!$AM$2&lt;&gt;"",Прогнозы!$AK$35&lt;&gt;"",Прогнозы!$AM$35&lt;&gt;""),ROUND(SUM(IF(SIGN(Прогнозы!$AK$2-Прогнозы!$AM$2)=SIGN(Прогнозы!$AK$35-Прогнозы!$AM$35),0,IF(OR(Прогнозы!$AK$2=Прогнозы!$AM$2,Прогнозы!$AK$35=Прогнозы!$AM$35),2,3)),SQRT(POWER(Прогнозы!$AK$2-Прогнозы!$AK$35,2)+POWER(Прогнозы!$AM$2-Прогнозы!$AM$35,2))),2),"")</f>
        <v>6</v>
      </c>
      <c r="U34" s="10">
        <f t="shared" si="0"/>
        <v>43.86</v>
      </c>
    </row>
    <row r="35" spans="1:21" ht="12.75">
      <c r="A35" s="11" t="str">
        <f>Прогнозы!A36</f>
        <v>Meat_Max</v>
      </c>
      <c r="B35" s="11">
        <f>IF(AND(Прогнозы!$C$2&lt;&gt;"",Прогнозы!$E$2&lt;&gt;"",Прогнозы!$C$36&lt;&gt;"",Прогнозы!$E$36&lt;&gt;""),ROUND(SUM(IF(SIGN(Прогнозы!$C$2-Прогнозы!$E$2)=SIGN(Прогнозы!$C$36-Прогнозы!$E$36),0,IF(OR(Прогнозы!$C$2=Прогнозы!$E$2,Прогнозы!$C$36=Прогнозы!$E$36),2,3)),SQRT(POWER(Прогнозы!$C$2-Прогнозы!$C$36,2)+POWER(Прогнозы!$E$2-Прогнозы!$E$36,2))),2),"")</f>
        <v>1.41</v>
      </c>
      <c r="C35" s="11">
        <f>IF(AND(Прогнозы!$F$2&lt;&gt;"",Прогнозы!$H$2&lt;&gt;"",Прогнозы!$F$36&lt;&gt;"",Прогнозы!$H$36&lt;&gt;""),ROUND(SUM(IF(SIGN(Прогнозы!$F$2-Прогнозы!$H$2)=SIGN(Прогнозы!$F$36-Прогнозы!$H$36),0,IF(OR(Прогнозы!$F$2=Прогнозы!$H$2,Прогнозы!$F$36=Прогнозы!$H$36),2,3)),SQRT(POWER(Прогнозы!$F$2-Прогнозы!$F$36,2)+POWER(Прогнозы!$H$2-Прогнозы!$H$36,2))),2),"")</f>
        <v>5</v>
      </c>
      <c r="D35" s="11">
        <f>IF(AND(Прогнозы!$I$2&lt;&gt;"",Прогнозы!$K$2&lt;&gt;"",Прогнозы!$I$36&lt;&gt;"",Прогнозы!$K$36&lt;&gt;""),ROUND(SUM(IF(SIGN(Прогнозы!$I$2-Прогнозы!$K$2)=SIGN(Прогнозы!$I$36-Прогнозы!$K$36),0,IF(OR(Прогнозы!$I$2=Прогнозы!$K$2,Прогнозы!$I$36=Прогнозы!$K$36),2,3)),SQRT(POWER(Прогнозы!$I$2-Прогнозы!$I$36,2)+POWER(Прогнозы!$K$2-Прогнозы!$K$36,2))),2),"")</f>
        <v>4.24</v>
      </c>
      <c r="E35" s="11">
        <f>IF(AND(Прогнозы!$L$2&lt;&gt;"",Прогнозы!$L$36&lt;&gt;""),IF(Прогнозы!$L$36=Прогнозы!$L$2,0,1.5),"")</f>
        <v>1.5</v>
      </c>
      <c r="F35" s="11">
        <f>IF(AND(Прогнозы!$M$2&lt;&gt;"",Прогнозы!$M$36&lt;&gt;""),IF(Прогнозы!$M$36=Прогнозы!$M$2,0,1.5),"")</f>
        <v>0</v>
      </c>
      <c r="G35" s="11">
        <f>IF(AND(Прогнозы!$N$2&lt;&gt;"",Прогнозы!$N$36&lt;&gt;""),IF(Прогнозы!$N$36=Прогнозы!$N$2,0,1.5),"")</f>
        <v>1.5</v>
      </c>
      <c r="H35" s="11">
        <f>IF(AND(Прогнозы!$O$2&lt;&gt;"",Прогнозы!$O$36&lt;&gt;""),IF(Прогнозы!$O$36=Прогнозы!$O$2,0,1.5),"")</f>
        <v>1.5</v>
      </c>
      <c r="I35" s="11">
        <f>IF(AND(Прогнозы!$P$2&lt;&gt;"",Прогнозы!$P$36&lt;&gt;""),IF(Прогнозы!$P$36=Прогнозы!$P$2,0,1.5),"")</f>
        <v>0</v>
      </c>
      <c r="J35" s="11">
        <f>IF(AND(Прогнозы!$Q$2&lt;&gt;"",Прогнозы!$S$2&lt;&gt;"",Прогнозы!$Q$36&lt;&gt;"",Прогнозы!$S$36&lt;&gt;""),ROUND(SUM(IF(SIGN(Прогнозы!$Q$2-Прогнозы!$S$2)=SIGN(Прогнозы!$Q$36-Прогнозы!$S$36),0,IF(OR(Прогнозы!$Q$2=Прогнозы!$S$2,Прогнозы!$Q$36=Прогнозы!$S$36),2,3)),SQRT(POWER(Прогнозы!$Q$2-Прогнозы!$Q$36,2)+POWER(Прогнозы!$S$2-Прогнозы!$S$36,2))),2),"")</f>
        <v>2.83</v>
      </c>
      <c r="K35" s="11">
        <f>IF(AND(Прогнозы!$T$2&lt;&gt;"",Прогнозы!$V$2&lt;&gt;"",Прогнозы!$T$36&lt;&gt;"",Прогнозы!$V$36&lt;&gt;""),ROUND(SUM(IF(SIGN(Прогнозы!$T$2-Прогнозы!$V$2)=SIGN(Прогнозы!$T$36-Прогнозы!$V$36),0,IF(OR(Прогнозы!$T$2=Прогнозы!$V$2,Прогнозы!$T$36=Прогнозы!$V$36),2,3)),SQRT(POWER(Прогнозы!$T$2-Прогнозы!$T$36,2)+POWER(Прогнозы!$V$2-Прогнозы!$V$36,2))),2),"")</f>
        <v>3</v>
      </c>
      <c r="L35" s="11">
        <f>IF(AND(Прогнозы!$W$2&lt;&gt;"",Прогнозы!$Y$2&lt;&gt;"",Прогнозы!$W$36&lt;&gt;"",Прогнозы!$Y$36&lt;&gt;""),ROUND(SUM(IF(SIGN(Прогнозы!$W$2-Прогнозы!$Y$2)=SIGN(Прогнозы!$W$36-Прогнозы!$Y$36),0,IF(OR(Прогнозы!$W$2=Прогнозы!$Y$2,Прогнозы!$W$36=Прогнозы!$Y$36),2,3)),SQRT(POWER(Прогнозы!$W$2-Прогнозы!$W$36,2)+POWER(Прогнозы!$Y$2-Прогнозы!$Y$36,2))),2),"")</f>
        <v>4</v>
      </c>
      <c r="M35" s="11">
        <f>IF(AND(Прогнозы!$Z$2&lt;&gt;"",Прогнозы!$Z$36&lt;&gt;""),IF(Прогнозы!$Z$36=Прогнозы!$Z$2,0,1.5),"")</f>
        <v>1.5</v>
      </c>
      <c r="N35" s="11">
        <f>IF(AND(Прогнозы!$AA$2&lt;&gt;"",Прогнозы!$AA$36&lt;&gt;""),IF(Прогнозы!$AA$36=Прогнозы!$AA$2,0,1.5),"")</f>
        <v>0</v>
      </c>
      <c r="O35" s="11">
        <f>IF(AND(Прогнозы!$AB$2&lt;&gt;"",Прогнозы!$AB$36&lt;&gt;""),IF(Прогнозы!$AB$36=Прогнозы!$AB$2,0,1.5),"")</f>
        <v>1.5</v>
      </c>
      <c r="P35" s="11">
        <f>IF(AND(Прогнозы!$AC$2&lt;&gt;"",Прогнозы!$AC$36&lt;&gt;""),IF(Прогнозы!$AC$36=Прогнозы!$AC$2,0,1.5),"")</f>
        <v>1.5</v>
      </c>
      <c r="Q35" s="11">
        <f>IF(AND(Прогнозы!$AD$2&lt;&gt;"",Прогнозы!$AD$36&lt;&gt;""),IF(Прогнозы!$AD$36=Прогнозы!$AD$2,0,1.5),"")</f>
        <v>1.5</v>
      </c>
      <c r="R35" s="11">
        <f>IF(AND(Прогнозы!$AE$2&lt;&gt;"",Прогнозы!$AG$2&lt;&gt;"",Прогнозы!$AE$36&lt;&gt;"",Прогнозы!$AG$36&lt;&gt;""),ROUND(SUM(IF(SIGN(Прогнозы!$AE$2-Прогнозы!$AG$2)=SIGN(Прогнозы!$AE$36-Прогнозы!$AG$36),0,IF(OR(Прогнозы!$AE$2=Прогнозы!$AG$2,Прогнозы!$AE$36=Прогнозы!$AG$36),2,3)),SQRT(POWER(Прогнозы!$AE$2-Прогнозы!$AE$36,2)+POWER(Прогнозы!$AG$2-Прогнозы!$AG$36,2))),2),"")</f>
        <v>2</v>
      </c>
      <c r="S35" s="11">
        <f>IF(AND(Прогнозы!$AH$2&lt;&gt;"",Прогнозы!$AJ$2&lt;&gt;"",Прогнозы!$AH$36&lt;&gt;"",Прогнозы!$AJ$36&lt;&gt;""),ROUND(SUM(IF(SIGN(Прогнозы!$AH$2-Прогнозы!$AJ$2)=SIGN(Прогнозы!$AH$36-Прогнозы!$AJ$36),0,IF(OR(Прогнозы!$AH$2=Прогнозы!$AJ$2,Прогнозы!$AH$36=Прогнозы!$AJ$36),2,3)),SQRT(POWER(Прогнозы!$AH$2-Прогнозы!$AH$36,2)+POWER(Прогнозы!$AJ$2-Прогнозы!$AJ$36,2))),2),"")</f>
        <v>7.12</v>
      </c>
      <c r="T35" s="11">
        <f>IF(AND(Прогнозы!$AK$2&lt;&gt;"",Прогнозы!$AM$2&lt;&gt;"",Прогнозы!$AK$36&lt;&gt;"",Прогнозы!$AM$36&lt;&gt;""),ROUND(SUM(IF(SIGN(Прогнозы!$AK$2-Прогнозы!$AM$2)=SIGN(Прогнозы!$AK$36-Прогнозы!$AM$36),0,IF(OR(Прогнозы!$AK$2=Прогнозы!$AM$2,Прогнозы!$AK$36=Прогнозы!$AM$36),2,3)),SQRT(POWER(Прогнозы!$AK$2-Прогнозы!$AK$36,2)+POWER(Прогнозы!$AM$2-Прогнозы!$AM$36,2))),2),"")</f>
        <v>6.16</v>
      </c>
      <c r="U35" s="11">
        <f t="shared" si="0"/>
        <v>46.260000000000005</v>
      </c>
    </row>
    <row r="36" spans="1:21" ht="12.75">
      <c r="A36" s="10" t="str">
        <f>Прогнозы!A37</f>
        <v>Electric Barbarella</v>
      </c>
      <c r="B36" s="10">
        <f>IF(AND(Прогнозы!$C$2&lt;&gt;"",Прогнозы!$E$2&lt;&gt;"",Прогнозы!$C$37&lt;&gt;"",Прогнозы!$E$37&lt;&gt;""),ROUND(SUM(IF(SIGN(Прогнозы!$C$2-Прогнозы!$E$2)=SIGN(Прогнозы!$C$37-Прогнозы!$E$37),0,IF(OR(Прогнозы!$C$2=Прогнозы!$E$2,Прогнозы!$C$37=Прогнозы!$E$37),2,3)),SQRT(POWER(Прогнозы!$C$2-Прогнозы!$C$37,2)+POWER(Прогнозы!$E$2-Прогнозы!$E$37,2))),2),"")</f>
        <v>1.41</v>
      </c>
      <c r="C36" s="10">
        <f>IF(AND(Прогнозы!$F$2&lt;&gt;"",Прогнозы!$H$2&lt;&gt;"",Прогнозы!$F$37&lt;&gt;"",Прогнозы!$H$37&lt;&gt;""),ROUND(SUM(IF(SIGN(Прогнозы!$F$2-Прогнозы!$H$2)=SIGN(Прогнозы!$F$37-Прогнозы!$H$37),0,IF(OR(Прогнозы!$F$2=Прогнозы!$H$2,Прогнозы!$F$37=Прогнозы!$H$37),2,3)),SQRT(POWER(Прогнозы!$F$2-Прогнозы!$F$37,2)+POWER(Прогнозы!$H$2-Прогнозы!$H$37,2))),2),"")</f>
        <v>1.41</v>
      </c>
      <c r="D36" s="10">
        <f>IF(AND(Прогнозы!$I$2&lt;&gt;"",Прогнозы!$K$2&lt;&gt;"",Прогнозы!$I$37&lt;&gt;"",Прогнозы!$K$37&lt;&gt;""),ROUND(SUM(IF(SIGN(Прогнозы!$I$2-Прогнозы!$K$2)=SIGN(Прогнозы!$I$37-Прогнозы!$K$37),0,IF(OR(Прогнозы!$I$2=Прогнозы!$K$2,Прогнозы!$I$37=Прогнозы!$K$37),2,3)),SQRT(POWER(Прогнозы!$I$2-Прогнозы!$I$37,2)+POWER(Прогнозы!$K$2-Прогнозы!$K$37,2))),2),"")</f>
        <v>5</v>
      </c>
      <c r="E36" s="10">
        <f>IF(AND(Прогнозы!$L$2&lt;&gt;"",Прогнозы!$L$37&lt;&gt;""),IF(Прогнозы!$L$37=Прогнозы!$L$2,0,1.5),"")</f>
        <v>1.5</v>
      </c>
      <c r="F36" s="10">
        <f>IF(AND(Прогнозы!$M$2&lt;&gt;"",Прогнозы!$M$37&lt;&gt;""),IF(Прогнозы!$M$37=Прогнозы!$M$2,0,1.5),"")</f>
        <v>0</v>
      </c>
      <c r="G36" s="10">
        <f>IF(AND(Прогнозы!$N$2&lt;&gt;"",Прогнозы!$N$37&lt;&gt;""),IF(Прогнозы!$N$37=Прогнозы!$N$2,0,1.5),"")</f>
        <v>1.5</v>
      </c>
      <c r="H36" s="10">
        <f>IF(AND(Прогнозы!$O$2&lt;&gt;"",Прогнозы!$O$37&lt;&gt;""),IF(Прогнозы!$O$37=Прогнозы!$O$2,0,1.5),"")</f>
        <v>1.5</v>
      </c>
      <c r="I36" s="10">
        <f>IF(AND(Прогнозы!$P$2&lt;&gt;"",Прогнозы!$P$37&lt;&gt;""),IF(Прогнозы!$P$37=Прогнозы!$P$2,0,1.5),"")</f>
        <v>0</v>
      </c>
      <c r="J36" s="10">
        <f>IF(AND(Прогнозы!$Q$2&lt;&gt;"",Прогнозы!$S$2&lt;&gt;"",Прогнозы!$Q$37&lt;&gt;"",Прогнозы!$S$37&lt;&gt;""),ROUND(SUM(IF(SIGN(Прогнозы!$Q$2-Прогнозы!$S$2)=SIGN(Прогнозы!$Q$37-Прогнозы!$S$37),0,IF(OR(Прогнозы!$Q$2=Прогнозы!$S$2,Прогнозы!$Q$37=Прогнозы!$S$37),2,3)),SQRT(POWER(Прогнозы!$Q$2-Прогнозы!$Q$37,2)+POWER(Прогнозы!$S$2-Прогнозы!$S$37,2))),2),"")</f>
        <v>6.16</v>
      </c>
      <c r="K36" s="10">
        <f>IF(AND(Прогнозы!$T$2&lt;&gt;"",Прогнозы!$V$2&lt;&gt;"",Прогнозы!$T$37&lt;&gt;"",Прогнозы!$V$37&lt;&gt;""),ROUND(SUM(IF(SIGN(Прогнозы!$T$2-Прогнозы!$V$2)=SIGN(Прогнозы!$T$37-Прогнозы!$V$37),0,IF(OR(Прогнозы!$T$2=Прогнозы!$V$2,Прогнозы!$T$37=Прогнозы!$V$37),2,3)),SQRT(POWER(Прогнозы!$T$2-Прогнозы!$T$37,2)+POWER(Прогнозы!$V$2-Прогнозы!$V$37,2))),2),"")</f>
        <v>1.41</v>
      </c>
      <c r="L36" s="10">
        <f>IF(AND(Прогнозы!$W$2&lt;&gt;"",Прогнозы!$Y$2&lt;&gt;"",Прогнозы!$W$37&lt;&gt;"",Прогнозы!$Y$37&lt;&gt;""),ROUND(SUM(IF(SIGN(Прогнозы!$W$2-Прогнозы!$Y$2)=SIGN(Прогнозы!$W$37-Прогнозы!$Y$37),0,IF(OR(Прогнозы!$W$2=Прогнозы!$Y$2,Прогнозы!$W$37=Прогнозы!$Y$37),2,3)),SQRT(POWER(Прогнозы!$W$2-Прогнозы!$W$37,2)+POWER(Прогнозы!$Y$2-Прогнозы!$Y$37,2))),2),"")</f>
        <v>6</v>
      </c>
      <c r="M36" s="10">
        <f>IF(AND(Прогнозы!$Z$2&lt;&gt;"",Прогнозы!$Z$37&lt;&gt;""),IF(Прогнозы!$Z$37=Прогнозы!$Z$2,0,1.5),"")</f>
        <v>0</v>
      </c>
      <c r="N36" s="10">
        <f>IF(AND(Прогнозы!$AA$2&lt;&gt;"",Прогнозы!$AA$37&lt;&gt;""),IF(Прогнозы!$AA$37=Прогнозы!$AA$2,0,1.5),"")</f>
        <v>0</v>
      </c>
      <c r="O36" s="10">
        <f>IF(AND(Прогнозы!$AB$2&lt;&gt;"",Прогнозы!$AB$37&lt;&gt;""),IF(Прогнозы!$AB$37=Прогнозы!$AB$2,0,1.5),"")</f>
        <v>0</v>
      </c>
      <c r="P36" s="10">
        <f>IF(AND(Прогнозы!$AC$2&lt;&gt;"",Прогнозы!$AC$37&lt;&gt;""),IF(Прогнозы!$AC$37=Прогнозы!$AC$2,0,1.5),"")</f>
        <v>0</v>
      </c>
      <c r="Q36" s="10">
        <f>IF(AND(Прогнозы!$AD$2&lt;&gt;"",Прогнозы!$AD$37&lt;&gt;""),IF(Прогнозы!$AD$37=Прогнозы!$AD$2,0,1.5),"")</f>
        <v>1.5</v>
      </c>
      <c r="R36" s="10">
        <f>IF(AND(Прогнозы!$AE$2&lt;&gt;"",Прогнозы!$AG$2&lt;&gt;"",Прогнозы!$AE$37&lt;&gt;"",Прогнозы!$AG$37&lt;&gt;""),ROUND(SUM(IF(SIGN(Прогнозы!$AE$2-Прогнозы!$AG$2)=SIGN(Прогнозы!$AE$37-Прогнозы!$AG$37),0,IF(OR(Прогнозы!$AE$2=Прогнозы!$AG$2,Прогнозы!$AE$37=Прогнозы!$AG$37),2,3)),SQRT(POWER(Прогнозы!$AE$2-Прогнозы!$AE$37,2)+POWER(Прогнозы!$AG$2-Прогнозы!$AG$37,2))),2),"")</f>
        <v>4.24</v>
      </c>
      <c r="S36" s="10">
        <f>IF(AND(Прогнозы!$AH$2&lt;&gt;"",Прогнозы!$AJ$2&lt;&gt;"",Прогнозы!$AH$37&lt;&gt;"",Прогнозы!$AJ$37&lt;&gt;""),ROUND(SUM(IF(SIGN(Прогнозы!$AH$2-Прогнозы!$AJ$2)=SIGN(Прогнозы!$AH$37-Прогнозы!$AJ$37),0,IF(OR(Прогнозы!$AH$2=Прогнозы!$AJ$2,Прогнозы!$AH$37=Прогнозы!$AJ$37),2,3)),SQRT(POWER(Прогнозы!$AH$2-Прогнозы!$AH$37,2)+POWER(Прогнозы!$AJ$2-Прогнозы!$AJ$37,2))),2),"")</f>
        <v>2.24</v>
      </c>
      <c r="T36" s="10">
        <f>IF(AND(Прогнозы!$AK$2&lt;&gt;"",Прогнозы!$AM$2&lt;&gt;"",Прогнозы!$AK$37&lt;&gt;"",Прогнозы!$AM$37&lt;&gt;""),ROUND(SUM(IF(SIGN(Прогнозы!$AK$2-Прогнозы!$AM$2)=SIGN(Прогнозы!$AK$37-Прогнозы!$AM$37),0,IF(OR(Прогнозы!$AK$2=Прогнозы!$AM$2,Прогнозы!$AK$37=Прогнозы!$AM$37),2,3)),SQRT(POWER(Прогнозы!$AK$2-Прогнозы!$AK$37,2)+POWER(Прогнозы!$AM$2-Прогнозы!$AM$37,2))),2),"")</f>
        <v>6</v>
      </c>
      <c r="U36" s="10">
        <f t="shared" si="0"/>
        <v>39.870000000000005</v>
      </c>
    </row>
    <row r="37" spans="1:21" ht="12.75">
      <c r="A37" s="11" t="str">
        <f>Прогнозы!A38</f>
        <v>B3cK </v>
      </c>
      <c r="B37" s="11">
        <f>IF(AND(Прогнозы!$C$2&lt;&gt;"",Прогнозы!$E$2&lt;&gt;"",Прогнозы!$C$38&lt;&gt;"",Прогнозы!$E$38&lt;&gt;""),ROUND(SUM(IF(SIGN(Прогнозы!$C$2-Прогнозы!$E$2)=SIGN(Прогнозы!$C$38-Прогнозы!$E$38),0,IF(OR(Прогнозы!$C$2=Прогнозы!$E$2,Прогнозы!$C$38=Прогнозы!$E$38),2,3)),SQRT(POWER(Прогнозы!$C$2-Прогнозы!$C$38,2)+POWER(Прогнозы!$E$2-Прогнозы!$E$38,2))),2),"")</f>
      </c>
      <c r="C37" s="11">
        <f>IF(AND(Прогнозы!$F$2&lt;&gt;"",Прогнозы!$H$2&lt;&gt;"",Прогнозы!$F$38&lt;&gt;"",Прогнозы!$H$38&lt;&gt;""),ROUND(SUM(IF(SIGN(Прогнозы!$F$2-Прогнозы!$H$2)=SIGN(Прогнозы!$F$38-Прогнозы!$H$38),0,IF(OR(Прогнозы!$F$2=Прогнозы!$H$2,Прогнозы!$F$38=Прогнозы!$H$38),2,3)),SQRT(POWER(Прогнозы!$F$2-Прогнозы!$F$38,2)+POWER(Прогнозы!$H$2-Прогнозы!$H$38,2))),2),"")</f>
      </c>
      <c r="D37" s="11">
        <f>IF(AND(Прогнозы!$I$2&lt;&gt;"",Прогнозы!$K$2&lt;&gt;"",Прогнозы!$I$38&lt;&gt;"",Прогнозы!$K$38&lt;&gt;""),ROUND(SUM(IF(SIGN(Прогнозы!$I$2-Прогнозы!$K$2)=SIGN(Прогнозы!$I$38-Прогнозы!$K$38),0,IF(OR(Прогнозы!$I$2=Прогнозы!$K$2,Прогнозы!$I$38=Прогнозы!$K$38),2,3)),SQRT(POWER(Прогнозы!$I$2-Прогнозы!$I$38,2)+POWER(Прогнозы!$K$2-Прогнозы!$K$38,2))),2),"")</f>
      </c>
      <c r="E37" s="11">
        <f>IF(AND(Прогнозы!$L$2&lt;&gt;"",Прогнозы!$L$38&lt;&gt;""),IF(Прогнозы!$L$38=Прогнозы!$L$2,0,1.5),"")</f>
      </c>
      <c r="F37" s="11">
        <f>IF(AND(Прогнозы!$M$2&lt;&gt;"",Прогнозы!$M$38&lt;&gt;""),IF(Прогнозы!$M$38=Прогнозы!$M$2,0,1.5),"")</f>
      </c>
      <c r="G37" s="11">
        <f>IF(AND(Прогнозы!$N$2&lt;&gt;"",Прогнозы!$N$38&lt;&gt;""),IF(Прогнозы!$N$38=Прогнозы!$N$2,0,1.5),"")</f>
      </c>
      <c r="H37" s="11">
        <f>IF(AND(Прогнозы!$O$2&lt;&gt;"",Прогнозы!$O$38&lt;&gt;""),IF(Прогнозы!$O$38=Прогнозы!$O$2,0,1.5),"")</f>
      </c>
      <c r="I37" s="11">
        <f>IF(AND(Прогнозы!$P$2&lt;&gt;"",Прогнозы!$P$38&lt;&gt;""),IF(Прогнозы!$P$38=Прогнозы!$P$2,0,1.5),"")</f>
      </c>
      <c r="J37" s="11">
        <f>IF(AND(Прогнозы!$Q$2&lt;&gt;"",Прогнозы!$S$2&lt;&gt;"",Прогнозы!$Q$38&lt;&gt;"",Прогнозы!$S$38&lt;&gt;""),ROUND(SUM(IF(SIGN(Прогнозы!$Q$2-Прогнозы!$S$2)=SIGN(Прогнозы!$Q$38-Прогнозы!$S$38),0,IF(OR(Прогнозы!$Q$2=Прогнозы!$S$2,Прогнозы!$Q$38=Прогнозы!$S$38),2,3)),SQRT(POWER(Прогнозы!$Q$2-Прогнозы!$Q$38,2)+POWER(Прогнозы!$S$2-Прогнозы!$S$38,2))),2),"")</f>
      </c>
      <c r="K37" s="11">
        <f>IF(AND(Прогнозы!$T$2&lt;&gt;"",Прогнозы!$V$2&lt;&gt;"",Прогнозы!$T$38&lt;&gt;"",Прогнозы!$V$38&lt;&gt;""),ROUND(SUM(IF(SIGN(Прогнозы!$T$2-Прогнозы!$V$2)=SIGN(Прогнозы!$T$38-Прогнозы!$V$38),0,IF(OR(Прогнозы!$T$2=Прогнозы!$V$2,Прогнозы!$T$38=Прогнозы!$V$38),2,3)),SQRT(POWER(Прогнозы!$T$2-Прогнозы!$T$38,2)+POWER(Прогнозы!$V$2-Прогнозы!$V$38,2))),2),"")</f>
      </c>
      <c r="L37" s="11">
        <f>IF(AND(Прогнозы!$W$2&lt;&gt;"",Прогнозы!$Y$2&lt;&gt;"",Прогнозы!$W$38&lt;&gt;"",Прогнозы!$Y$38&lt;&gt;""),ROUND(SUM(IF(SIGN(Прогнозы!$W$2-Прогнозы!$Y$2)=SIGN(Прогнозы!$W$38-Прогнозы!$Y$38),0,IF(OR(Прогнозы!$W$2=Прогнозы!$Y$2,Прогнозы!$W$38=Прогнозы!$Y$38),2,3)),SQRT(POWER(Прогнозы!$W$2-Прогнозы!$W$38,2)+POWER(Прогнозы!$Y$2-Прогнозы!$Y$38,2))),2),"")</f>
      </c>
      <c r="M37" s="11">
        <f>IF(AND(Прогнозы!$Z$2&lt;&gt;"",Прогнозы!$Z$38&lt;&gt;""),IF(Прогнозы!$Z$38=Прогнозы!$Z$2,0,1.5),"")</f>
      </c>
      <c r="N37" s="11">
        <f>IF(AND(Прогнозы!$AA$2&lt;&gt;"",Прогнозы!$AA$38&lt;&gt;""),IF(Прогнозы!$AA$38=Прогнозы!$AA$2,0,1.5),"")</f>
      </c>
      <c r="O37" s="11">
        <f>IF(AND(Прогнозы!$AB$2&lt;&gt;"",Прогнозы!$AB$38&lt;&gt;""),IF(Прогнозы!$AB$38=Прогнозы!$AB$2,0,1.5),"")</f>
      </c>
      <c r="P37" s="11">
        <f>IF(AND(Прогнозы!$AC$2&lt;&gt;"",Прогнозы!$AC$38&lt;&gt;""),IF(Прогнозы!$AC$38=Прогнозы!$AC$2,0,1.5),"")</f>
      </c>
      <c r="Q37" s="11">
        <f>IF(AND(Прогнозы!$AD$2&lt;&gt;"",Прогнозы!$AD$38&lt;&gt;""),IF(Прогнозы!$AD$38=Прогнозы!$AD$2,0,1.5),"")</f>
      </c>
      <c r="R37" s="11">
        <f>IF(AND(Прогнозы!$AE$2&lt;&gt;"",Прогнозы!$AG$2&lt;&gt;"",Прогнозы!$AE$38&lt;&gt;"",Прогнозы!$AG$38&lt;&gt;""),ROUND(SUM(IF(SIGN(Прогнозы!$AE$2-Прогнозы!$AG$2)=SIGN(Прогнозы!$AE$38-Прогнозы!$AG$38),0,IF(OR(Прогнозы!$AE$2=Прогнозы!$AG$2,Прогнозы!$AE$38=Прогнозы!$AG$38),2,3)),SQRT(POWER(Прогнозы!$AE$2-Прогнозы!$AE$38,2)+POWER(Прогнозы!$AG$2-Прогнозы!$AG$38,2))),2),"")</f>
      </c>
      <c r="S37" s="11">
        <f>IF(AND(Прогнозы!$AH$2&lt;&gt;"",Прогнозы!$AJ$2&lt;&gt;"",Прогнозы!$AH$38&lt;&gt;"",Прогнозы!$AJ$38&lt;&gt;""),ROUND(SUM(IF(SIGN(Прогнозы!$AH$2-Прогнозы!$AJ$2)=SIGN(Прогнозы!$AH$38-Прогнозы!$AJ$38),0,IF(OR(Прогнозы!$AH$2=Прогнозы!$AJ$2,Прогнозы!$AH$38=Прогнозы!$AJ$38),2,3)),SQRT(POWER(Прогнозы!$AH$2-Прогнозы!$AH$38,2)+POWER(Прогнозы!$AJ$2-Прогнозы!$AJ$38,2))),2),"")</f>
      </c>
      <c r="T37" s="11">
        <f>IF(AND(Прогнозы!$AK$2&lt;&gt;"",Прогнозы!$AM$2&lt;&gt;"",Прогнозы!$AK$38&lt;&gt;"",Прогнозы!$AM$38&lt;&gt;""),ROUND(SUM(IF(SIGN(Прогнозы!$AK$2-Прогнозы!$AM$2)=SIGN(Прогнозы!$AK$38-Прогнозы!$AM$38),0,IF(OR(Прогнозы!$AK$2=Прогнозы!$AM$2,Прогнозы!$AK$38=Прогнозы!$AM$38),2,3)),SQRT(POWER(Прогнозы!$AK$2-Прогнозы!$AK$38,2)+POWER(Прогнозы!$AM$2-Прогнозы!$AM$38,2))),2),"")</f>
      </c>
      <c r="U37" s="11">
        <f>SUM(B37:T37)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4"/>
  <sheetViews>
    <sheetView tabSelected="1" zoomScalePageLayoutView="0" workbookViewId="0" topLeftCell="A1">
      <selection activeCell="A2" sqref="A2:E38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27.421875" style="0" customWidth="1"/>
    <col min="4" max="4" width="14.00390625" style="0" customWidth="1"/>
    <col min="5" max="5" width="9.00390625" style="0" customWidth="1"/>
    <col min="6" max="7" width="8.7109375" style="0" customWidth="1"/>
  </cols>
  <sheetData>
    <row r="2" spans="1:7" ht="12.75">
      <c r="A2" s="37" t="s">
        <v>9</v>
      </c>
      <c r="B2" s="38" t="s">
        <v>6</v>
      </c>
      <c r="C2" s="38" t="s">
        <v>7</v>
      </c>
      <c r="D2" s="39" t="s">
        <v>10</v>
      </c>
      <c r="E2" s="40" t="s">
        <v>11</v>
      </c>
      <c r="F2" s="40" t="s">
        <v>12</v>
      </c>
      <c r="G2" s="40" t="s">
        <v>13</v>
      </c>
    </row>
    <row r="3" spans="1:7" ht="12.75">
      <c r="A3" s="89">
        <v>1</v>
      </c>
      <c r="B3" s="90" t="str">
        <f>Прогнозы!A9</f>
        <v>KorsaR</v>
      </c>
      <c r="C3" s="89" t="str">
        <f>Прогнозы!B9</f>
        <v>FoPaKoD</v>
      </c>
      <c r="D3" s="58">
        <f>Время!U8</f>
        <v>35.8</v>
      </c>
      <c r="E3" s="58">
        <f>D3-D$3</f>
        <v>0</v>
      </c>
      <c r="F3" s="58">
        <f>SUM(IF(OR(Время!E8="",Время!E8=0),0,1),IF(OR(Время!F8="",Время!F8=0),0,1),IF(OR(Время!G8="",Время!G8=0),0,1),IF(OR(Время!H8="",Время!H8=0),0,1),IF(OR(Время!I8="",Время!I8=0),0,1))</f>
        <v>2</v>
      </c>
      <c r="G3" s="58">
        <f>SUM(IF(OR(Время!M8="",Время!M8=0),0,1),IF(OR(Время!N8="",Время!N8=0),0,1),IF(OR(Время!O8="",Время!O8=0),0,1),IF(OR(Время!P8="",Время!P8=0),0,1),IF(OR(Время!Q8="",Время!Q8=0),0,1))</f>
        <v>3</v>
      </c>
    </row>
    <row r="4" spans="1:7" ht="12.75">
      <c r="A4" s="91">
        <v>2</v>
      </c>
      <c r="B4" s="92" t="str">
        <f>Прогнозы!A8</f>
        <v>Svetik</v>
      </c>
      <c r="C4" s="91" t="str">
        <f>Прогнозы!B8</f>
        <v>ЛФЛА - 2</v>
      </c>
      <c r="D4" s="61">
        <f>Время!U7</f>
        <v>38.410000000000004</v>
      </c>
      <c r="E4" s="61">
        <f>D4-D$3</f>
        <v>2.6100000000000065</v>
      </c>
      <c r="F4" s="61">
        <f>SUM(IF(OR(Время!E7="",Время!E7=0),0,1),IF(OR(Время!F7="",Время!F7=0),0,1),IF(OR(Время!G7="",Время!G7=0),0,1),IF(OR(Время!H7="",Время!H7=0),0,1),IF(OR(Время!I7="",Время!I7=0),0,1))</f>
        <v>3</v>
      </c>
      <c r="G4" s="61">
        <f>SUM(IF(OR(Время!M7="",Время!M7=0),0,1),IF(OR(Время!N7="",Время!N7=0),0,1),IF(OR(Время!O7="",Время!O7=0),0,1),IF(OR(Время!P7="",Время!P7=0),0,1),IF(OR(Время!Q7="",Время!Q7=0),0,1))</f>
        <v>3</v>
      </c>
    </row>
    <row r="5" spans="1:7" ht="12.75">
      <c r="A5" s="91">
        <v>3</v>
      </c>
      <c r="B5" s="92" t="str">
        <f>Прогнозы!A18</f>
        <v>Lancelot</v>
      </c>
      <c r="C5" s="91" t="str">
        <f>Прогнозы!B18</f>
        <v>МКСП "Альянс" - 2</v>
      </c>
      <c r="D5" s="61">
        <f>Время!U17</f>
        <v>38.50000000000001</v>
      </c>
      <c r="E5" s="61">
        <f>D5-D$3</f>
        <v>2.70000000000001</v>
      </c>
      <c r="F5" s="61">
        <f>SUM(IF(OR(Время!E17="",Время!E17=0),0,1),IF(OR(Время!F17="",Время!F17=0),0,1),IF(OR(Время!G17="",Время!G17=0),0,1),IF(OR(Время!H17="",Время!H17=0),0,1),IF(OR(Время!I17="",Время!I17=0),0,1))</f>
        <v>2</v>
      </c>
      <c r="G5" s="61">
        <f>SUM(IF(OR(Время!M17="",Время!M17=0),0,1),IF(OR(Время!N17="",Время!N17=0),0,1),IF(OR(Время!O17="",Время!O17=0),0,1),IF(OR(Время!P17="",Время!P17=0),0,1),IF(OR(Время!Q17="",Время!Q17=0),0,1))</f>
        <v>2</v>
      </c>
    </row>
    <row r="6" spans="1:7" ht="12.75">
      <c r="A6" s="91">
        <v>4</v>
      </c>
      <c r="B6" s="91" t="str">
        <f>Прогнозы!A3</f>
        <v>fosters</v>
      </c>
      <c r="C6" s="91" t="str">
        <f>Прогнозы!B3</f>
        <v>КСП Химик - 1</v>
      </c>
      <c r="D6" s="61">
        <f>Время!U2</f>
        <v>39.25</v>
      </c>
      <c r="E6" s="61">
        <f>D6-D$3</f>
        <v>3.450000000000003</v>
      </c>
      <c r="F6" s="61">
        <f>SUM(IF(OR(Время!E2="",Время!E2=0),0,1),IF(OR(Время!F2="",Время!F2=0),0,1),IF(OR(Время!G2="",Время!G2=0),0,1),IF(OR(Время!H2="",Время!H2=0),0,1),IF(OR(Время!I2="",Время!I2=0),0,1))</f>
        <v>2</v>
      </c>
      <c r="G6" s="61">
        <f>SUM(IF(OR(Время!M2="",Время!M2=0),0,1),IF(OR(Время!N2="",Время!N2=0),0,1),IF(OR(Время!O2="",Время!O2=0),0,1),IF(OR(Время!P2="",Время!P2=0),0,1),IF(OR(Время!Q2="",Время!Q2=0),0,1))</f>
        <v>3</v>
      </c>
    </row>
    <row r="7" spans="1:7" ht="12.75">
      <c r="A7" s="91">
        <v>5</v>
      </c>
      <c r="B7" s="92" t="str">
        <f>Прогнозы!A4</f>
        <v>ORSS</v>
      </c>
      <c r="C7" s="91" t="str">
        <f>Прогнозы!B4</f>
        <v>АСП Погоня - 2</v>
      </c>
      <c r="D7" s="61">
        <f>Время!U3</f>
        <v>39.26</v>
      </c>
      <c r="E7" s="61">
        <f>D7-D$3</f>
        <v>3.460000000000001</v>
      </c>
      <c r="F7" s="61">
        <f>SUM(IF(OR(Время!E3="",Время!E3=0),0,1),IF(OR(Время!F3="",Время!F3=0),0,1),IF(OR(Время!G3="",Время!G3=0),0,1),IF(OR(Время!H3="",Время!H3=0),0,1),IF(OR(Время!I3="",Время!I3=0),0,1))</f>
        <v>2</v>
      </c>
      <c r="G7" s="61">
        <f>SUM(IF(OR(Время!M3="",Время!M3=0),0,1),IF(OR(Время!N3="",Время!N3=0),0,1),IF(OR(Время!O3="",Время!O3=0),0,1),IF(OR(Время!P3="",Время!P3=0),0,1),IF(OR(Время!Q3="",Время!Q3=0),0,1))</f>
        <v>3</v>
      </c>
    </row>
    <row r="8" spans="1:7" ht="12.75">
      <c r="A8" s="91">
        <v>6</v>
      </c>
      <c r="B8" s="92" t="str">
        <f>Прогнозы!A7</f>
        <v>Irishka</v>
      </c>
      <c r="C8" s="91" t="str">
        <f>Прогнозы!B7</f>
        <v>ЛФЛА - 2</v>
      </c>
      <c r="D8" s="61">
        <f>Время!U6</f>
        <v>39.58</v>
      </c>
      <c r="E8" s="61">
        <f>D8-D$3</f>
        <v>3.780000000000001</v>
      </c>
      <c r="F8" s="61">
        <f>SUM(IF(OR(Время!E6="",Время!E6=0),0,1),IF(OR(Время!F6="",Время!F6=0),0,1),IF(OR(Время!G6="",Время!G6=0),0,1),IF(OR(Время!H6="",Время!H6=0),0,1),IF(OR(Время!I6="",Время!I6=0),0,1))</f>
        <v>2</v>
      </c>
      <c r="G8" s="61">
        <f>SUM(IF(OR(Время!M6="",Время!M6=0),0,1),IF(OR(Время!N6="",Время!N6=0),0,1),IF(OR(Время!O6="",Время!O6=0),0,1),IF(OR(Время!P6="",Время!P6=0),0,1),IF(OR(Время!Q6="",Время!Q6=0),0,1))</f>
        <v>3</v>
      </c>
    </row>
    <row r="9" spans="1:7" ht="12.75">
      <c r="A9" s="91">
        <v>7</v>
      </c>
      <c r="B9" s="92" t="str">
        <f>Прогнозы!A17</f>
        <v>BROKER</v>
      </c>
      <c r="C9" s="91" t="str">
        <f>Прогнозы!B17</f>
        <v>МКСП "Альянс" - 2</v>
      </c>
      <c r="D9" s="61">
        <f>Время!U16</f>
        <v>39.66</v>
      </c>
      <c r="E9" s="61">
        <f>D9-D$3</f>
        <v>3.8599999999999994</v>
      </c>
      <c r="F9" s="61">
        <f>SUM(IF(OR(Время!E16="",Время!E16=0),0,1),IF(OR(Время!F16="",Время!F16=0),0,1),IF(OR(Время!G16="",Время!G16=0),0,1),IF(OR(Время!H16="",Время!H16=0),0,1),IF(OR(Время!I16="",Время!I16=0),0,1))</f>
        <v>2</v>
      </c>
      <c r="G9" s="61">
        <f>SUM(IF(OR(Время!M16="",Время!M16=0),0,1),IF(OR(Время!N16="",Время!N16=0),0,1),IF(OR(Время!O16="",Время!O16=0),0,1),IF(OR(Время!P16="",Время!P16=0),0,1),IF(OR(Время!Q16="",Время!Q16=0),0,1))</f>
        <v>4</v>
      </c>
    </row>
    <row r="10" spans="1:7" ht="12.75">
      <c r="A10" s="59">
        <v>8</v>
      </c>
      <c r="B10" s="60" t="str">
        <f>Прогнозы!A37</f>
        <v>Electric Barbarella</v>
      </c>
      <c r="C10" s="59" t="str">
        <f>Прогнозы!B37</f>
        <v>EXE - 2</v>
      </c>
      <c r="D10" s="61">
        <f>Время!U36</f>
        <v>39.870000000000005</v>
      </c>
      <c r="E10" s="61">
        <f>D10-D$3</f>
        <v>4.070000000000007</v>
      </c>
      <c r="F10" s="61">
        <f>SUM(IF(OR(Время!E36="",Время!E36=0),0,1),IF(OR(Время!F36="",Время!F36=0),0,1),IF(OR(Время!G36="",Время!G36=0),0,1),IF(OR(Время!H36="",Время!H36=0),0,1),IF(OR(Время!I36="",Время!I36=0),0,1))</f>
        <v>3</v>
      </c>
      <c r="G10" s="61">
        <f>SUM(IF(OR(Время!M36="",Время!M36=0),0,1),IF(OR(Время!N36="",Время!N36=0),0,1),IF(OR(Время!O36="",Время!O36=0),0,1),IF(OR(Время!P36="",Время!P36=0),0,1),IF(OR(Время!Q36="",Время!Q36=0),0,1))</f>
        <v>1</v>
      </c>
    </row>
    <row r="11" spans="1:7" ht="12.75">
      <c r="A11" s="59">
        <v>9</v>
      </c>
      <c r="B11" s="60" t="str">
        <f>Прогнозы!A20</f>
        <v>afa</v>
      </c>
      <c r="C11" s="59" t="str">
        <f>Прогнозы!B20</f>
        <v>МКСП "Альянс" - 3</v>
      </c>
      <c r="D11" s="61">
        <f>Время!U19</f>
        <v>40.010000000000005</v>
      </c>
      <c r="E11" s="61">
        <f>D11-D$3</f>
        <v>4.210000000000008</v>
      </c>
      <c r="F11" s="61">
        <f>SUM(IF(OR(Время!E19="",Время!E19=0),0,1),IF(OR(Время!F19="",Время!F19=0),0,1),IF(OR(Время!G19="",Время!G19=0),0,1),IF(OR(Время!H19="",Время!H19=0),0,1),IF(OR(Время!I19="",Время!I19=0),0,1))</f>
        <v>1</v>
      </c>
      <c r="G11" s="61">
        <f>SUM(IF(OR(Время!M19="",Время!M19=0),0,1),IF(OR(Время!N19="",Время!N19=0),0,1),IF(OR(Время!O19="",Время!O19=0),0,1),IF(OR(Время!P19="",Время!P19=0),0,1),IF(OR(Время!Q19="",Время!Q19=0),0,1))</f>
        <v>3</v>
      </c>
    </row>
    <row r="12" spans="1:7" ht="12.75">
      <c r="A12" s="59">
        <v>10</v>
      </c>
      <c r="B12" s="60" t="str">
        <f>Прогнозы!A12</f>
        <v>WOLF DIABLO</v>
      </c>
      <c r="C12" s="59" t="str">
        <f>Прогнозы!B12</f>
        <v>Kuban.ru - 1</v>
      </c>
      <c r="D12" s="61">
        <f>Время!U11</f>
        <v>40.39</v>
      </c>
      <c r="E12" s="61">
        <f>D12-D$3</f>
        <v>4.590000000000003</v>
      </c>
      <c r="F12" s="61">
        <f>SUM(IF(OR(Время!E11="",Время!E11=0),0,1),IF(OR(Время!F11="",Время!F11=0),0,1),IF(OR(Время!G11="",Время!G11=0),0,1),IF(OR(Время!H11="",Время!H11=0),0,1),IF(OR(Время!I11="",Время!I11=0),0,1))</f>
        <v>3</v>
      </c>
      <c r="G12" s="61">
        <f>SUM(IF(OR(Время!M11="",Время!M11=0),0,1),IF(OR(Время!N11="",Время!N11=0),0,1),IF(OR(Время!O11="",Время!O11=0),0,1),IF(OR(Время!P11="",Время!P11=0),0,1),IF(OR(Время!Q11="",Время!Q11=0),0,1))</f>
        <v>4</v>
      </c>
    </row>
    <row r="13" spans="1:7" ht="12.75">
      <c r="A13" s="59">
        <v>11</v>
      </c>
      <c r="B13" s="60" t="str">
        <f>Прогнозы!A6</f>
        <v>DJ_Fairy</v>
      </c>
      <c r="C13" s="59" t="str">
        <f>Прогнозы!B6</f>
        <v>ЛФЛА - 1</v>
      </c>
      <c r="D13" s="61">
        <f>Время!U5</f>
        <v>41.67</v>
      </c>
      <c r="E13" s="61">
        <f>D13-D$3</f>
        <v>5.8700000000000045</v>
      </c>
      <c r="F13" s="61">
        <f>SUM(IF(OR(Время!E5="",Время!E5=0),0,1),IF(OR(Время!F5="",Время!F5=0),0,1),IF(OR(Время!G5="",Время!G5=0),0,1),IF(OR(Время!H5="",Время!H5=0),0,1),IF(OR(Время!I5="",Время!I5=0),0,1))</f>
        <v>2</v>
      </c>
      <c r="G13" s="61">
        <f>SUM(IF(OR(Время!M5="",Время!M5=0),0,1),IF(OR(Время!N5="",Время!N5=0),0,1),IF(OR(Время!O5="",Время!O5=0),0,1),IF(OR(Время!P5="",Время!P5=0),0,1),IF(OR(Время!Q5="",Время!Q5=0),0,1))</f>
        <v>5</v>
      </c>
    </row>
    <row r="14" spans="1:7" ht="12.75">
      <c r="A14" s="59">
        <v>12</v>
      </c>
      <c r="B14" s="60" t="str">
        <f>Прогнозы!A28</f>
        <v>Truealf</v>
      </c>
      <c r="C14" s="59" t="str">
        <f>Прогнозы!B28</f>
        <v>ТОРПЕДО.РУ - 2</v>
      </c>
      <c r="D14" s="61">
        <f>Время!U27</f>
        <v>41.9</v>
      </c>
      <c r="E14" s="61">
        <f>D14-D$3</f>
        <v>6.100000000000001</v>
      </c>
      <c r="F14" s="61">
        <f>SUM(IF(OR(Время!E27="",Время!E27=0),0,1),IF(OR(Время!F27="",Время!F27=0),0,1),IF(OR(Время!G27="",Время!G27=0),0,1),IF(OR(Время!H27="",Время!H27=0),0,1),IF(OR(Время!I27="",Время!I27=0),0,1))</f>
        <v>3</v>
      </c>
      <c r="G14" s="61">
        <f>SUM(IF(OR(Время!M27="",Время!M27=0),0,1),IF(OR(Время!N27="",Время!N27=0),0,1),IF(OR(Время!O27="",Время!O27=0),0,1),IF(OR(Время!P27="",Время!P27=0),0,1),IF(OR(Время!Q27="",Время!Q27=0),0,1))</f>
        <v>3</v>
      </c>
    </row>
    <row r="15" spans="1:7" ht="12.75">
      <c r="A15" s="59">
        <v>13</v>
      </c>
      <c r="B15" s="60" t="str">
        <f>Прогнозы!A25</f>
        <v>BIZON</v>
      </c>
      <c r="C15" s="59" t="str">
        <f>Прогнозы!B25</f>
        <v>СФП - 2 Football.By</v>
      </c>
      <c r="D15" s="61">
        <f>Время!U24</f>
        <v>41.92</v>
      </c>
      <c r="E15" s="61">
        <f>D15-D$3</f>
        <v>6.1200000000000045</v>
      </c>
      <c r="F15" s="61">
        <f>SUM(IF(OR(Время!E24="",Время!E24=0),0,1),IF(OR(Время!F24="",Время!F24=0),0,1),IF(OR(Время!G24="",Время!G24=0),0,1),IF(OR(Время!H24="",Время!H24=0),0,1),IF(OR(Время!I24="",Время!I24=0),0,1))</f>
        <v>2</v>
      </c>
      <c r="G15" s="61">
        <f>SUM(IF(OR(Время!M24="",Время!M24=0),0,1),IF(OR(Время!N24="",Время!N24=0),0,1),IF(OR(Время!O24="",Время!O24=0),0,1),IF(OR(Время!P24="",Время!P24=0),0,1),IF(OR(Время!Q24="",Время!Q24=0),0,1))</f>
        <v>3</v>
      </c>
    </row>
    <row r="16" spans="1:7" ht="12.75">
      <c r="A16" s="59">
        <v>14</v>
      </c>
      <c r="B16" s="60" t="str">
        <f>Прогнозы!A34</f>
        <v>tarakuc</v>
      </c>
      <c r="C16" s="59" t="str">
        <f>Прогнозы!B34</f>
        <v>Mont Blanc - 1</v>
      </c>
      <c r="D16" s="61">
        <f>Время!U33</f>
        <v>41.93</v>
      </c>
      <c r="E16" s="61">
        <f>D16-D$3</f>
        <v>6.130000000000003</v>
      </c>
      <c r="F16" s="61">
        <f>SUM(IF(OR(Время!E33="",Время!E33=0),0,1),IF(OR(Время!F33="",Время!F33=0),0,1),IF(OR(Время!G33="",Время!G33=0),0,1),IF(OR(Время!H33="",Время!H33=0),0,1),IF(OR(Время!I33="",Время!I33=0),0,1))</f>
        <v>3</v>
      </c>
      <c r="G16" s="61">
        <f>SUM(IF(OR(Время!M33="",Время!M33=0),0,1),IF(OR(Время!N33="",Время!N33=0),0,1),IF(OR(Время!O33="",Время!O33=0),0,1),IF(OR(Время!P33="",Время!P33=0),0,1),IF(OR(Время!Q33="",Время!Q33=0),0,1))</f>
        <v>3</v>
      </c>
    </row>
    <row r="17" spans="1:7" ht="12.75">
      <c r="A17" s="59">
        <v>15</v>
      </c>
      <c r="B17" s="60" t="str">
        <f>Прогнозы!A22</f>
        <v>DEKART</v>
      </c>
      <c r="C17" s="59" t="str">
        <f>Прогнозы!B22</f>
        <v>КСП Химик-2</v>
      </c>
      <c r="D17" s="61">
        <f>Время!U21</f>
        <v>42.06</v>
      </c>
      <c r="E17" s="61">
        <f>D17-D$3</f>
        <v>6.260000000000005</v>
      </c>
      <c r="F17" s="61">
        <f>SUM(IF(OR(Время!E21="",Время!E21=0),0,1),IF(OR(Время!F21="",Время!F21=0),0,1),IF(OR(Время!G21="",Время!G21=0),0,1),IF(OR(Время!H21="",Время!H21=0),0,1),IF(OR(Время!I21="",Время!I21=0),0,1))</f>
        <v>3</v>
      </c>
      <c r="G17" s="61">
        <f>SUM(IF(OR(Время!M21="",Время!M21=0),0,1),IF(OR(Время!N21="",Время!N21=0),0,1),IF(OR(Время!O21="",Время!O21=0),0,1),IF(OR(Время!P21="",Время!P21=0),0,1),IF(OR(Время!Q21="",Время!Q21=0),0,1))</f>
        <v>2</v>
      </c>
    </row>
    <row r="18" spans="1:7" ht="12.75">
      <c r="A18" s="59">
        <v>16</v>
      </c>
      <c r="B18" s="60" t="str">
        <f>Прогнозы!A14</f>
        <v>demik-78</v>
      </c>
      <c r="C18" s="59" t="str">
        <f>Прогнозы!B14</f>
        <v>МКСП "Альянс" - 1</v>
      </c>
      <c r="D18" s="61">
        <f>Время!U13</f>
        <v>42.260000000000005</v>
      </c>
      <c r="E18" s="61">
        <f>D18-D$3</f>
        <v>6.460000000000008</v>
      </c>
      <c r="F18" s="61">
        <f>SUM(IF(OR(Время!E13="",Время!E13=0),0,1),IF(OR(Время!F13="",Время!F13=0),0,1),IF(OR(Время!G13="",Время!G13=0),0,1),IF(OR(Время!H13="",Время!H13=0),0,1),IF(OR(Время!I13="",Время!I13=0),0,1))</f>
        <v>2</v>
      </c>
      <c r="G18" s="61">
        <f>SUM(IF(OR(Время!M13="",Время!M13=0),0,1),IF(OR(Время!N13="",Время!N13=0),0,1),IF(OR(Время!O13="",Время!O13=0),0,1),IF(OR(Время!P13="",Время!P13=0),0,1),IF(OR(Время!Q13="",Время!Q13=0),0,1))</f>
        <v>3</v>
      </c>
    </row>
    <row r="19" spans="1:7" ht="12.75">
      <c r="A19" s="59">
        <v>17</v>
      </c>
      <c r="B19" s="60" t="str">
        <f>Прогнозы!A10</f>
        <v>Greg</v>
      </c>
      <c r="C19" s="59" t="str">
        <f>Прогнозы!B10</f>
        <v>FoPaKoD</v>
      </c>
      <c r="D19" s="61">
        <f>Время!U9</f>
        <v>42.32000000000001</v>
      </c>
      <c r="E19" s="61">
        <f>D19-D$3</f>
        <v>6.52000000000001</v>
      </c>
      <c r="F19" s="61">
        <f>SUM(IF(OR(Время!E9="",Время!E9=0),0,1),IF(OR(Время!F9="",Время!F9=0),0,1),IF(OR(Время!G9="",Время!G9=0),0,1),IF(OR(Время!H9="",Время!H9=0),0,1),IF(OR(Время!I9="",Время!I9=0),0,1))</f>
        <v>2</v>
      </c>
      <c r="G19" s="61">
        <f>SUM(IF(OR(Время!M9="",Время!M9=0),0,1),IF(OR(Время!N9="",Время!N9=0),0,1),IF(OR(Время!O9="",Время!O9=0),0,1),IF(OR(Время!P9="",Время!P9=0),0,1),IF(OR(Время!Q9="",Время!Q9=0),0,1))</f>
        <v>3</v>
      </c>
    </row>
    <row r="20" spans="1:7" ht="12.75">
      <c r="A20" s="59">
        <v>18</v>
      </c>
      <c r="B20" s="60" t="str">
        <f>Прогнозы!A32</f>
        <v>Wolfen</v>
      </c>
      <c r="C20" s="59" t="str">
        <f>Прогнозы!B32</f>
        <v>Mont Blanc - 1</v>
      </c>
      <c r="D20" s="61">
        <f>Время!U31</f>
        <v>42.529999999999994</v>
      </c>
      <c r="E20" s="61">
        <f>D20-D$3</f>
        <v>6.729999999999997</v>
      </c>
      <c r="F20" s="61">
        <f>SUM(IF(OR(Время!E31="",Время!E31=0),0,1),IF(OR(Время!F31="",Время!F31=0),0,1),IF(OR(Время!G31="",Время!G31=0),0,1),IF(OR(Время!H31="",Время!H31=0),0,1),IF(OR(Время!I31="",Время!I31=0),0,1))</f>
        <v>2</v>
      </c>
      <c r="G20" s="61">
        <f>SUM(IF(OR(Время!M31="",Время!M31=0),0,1),IF(OR(Время!N31="",Время!N31=0),0,1),IF(OR(Время!O31="",Время!O31=0),0,1),IF(OR(Время!P31="",Время!P31=0),0,1),IF(OR(Время!Q31="",Время!Q31=0),0,1))</f>
        <v>3</v>
      </c>
    </row>
    <row r="21" spans="1:7" ht="12.75">
      <c r="A21" s="59">
        <v>19</v>
      </c>
      <c r="B21" s="60" t="str">
        <f>Прогнозы!A5</f>
        <v>sanyi</v>
      </c>
      <c r="C21" s="59" t="str">
        <f>Прогнозы!B5</f>
        <v>TrueДоWiki</v>
      </c>
      <c r="D21" s="61">
        <f>Время!U4</f>
        <v>42.62</v>
      </c>
      <c r="E21" s="61">
        <f>D21-D$3</f>
        <v>6.82</v>
      </c>
      <c r="F21" s="61">
        <f>SUM(IF(OR(Время!E4="",Время!E4=0),0,1),IF(OR(Время!F4="",Время!F4=0),0,1),IF(OR(Время!G4="",Время!G4=0),0,1),IF(OR(Время!H4="",Время!H4=0),0,1),IF(OR(Время!I4="",Время!I4=0),0,1))</f>
        <v>2</v>
      </c>
      <c r="G21" s="61">
        <f>SUM(IF(OR(Время!M4="",Время!M4=0),0,1),IF(OR(Время!N4="",Время!N4=0),0,1),IF(OR(Время!O4="",Время!O4=0),0,1),IF(OR(Время!P4="",Время!P4=0),0,1),IF(OR(Время!Q4="",Время!Q4=0),0,1))</f>
        <v>4</v>
      </c>
    </row>
    <row r="22" spans="1:7" ht="12.75">
      <c r="A22" s="59">
        <v>20</v>
      </c>
      <c r="B22" s="60" t="str">
        <f>Прогнозы!A30</f>
        <v>Gunner</v>
      </c>
      <c r="C22" s="59" t="str">
        <f>Прогнозы!B30</f>
        <v>Phoenix - 1</v>
      </c>
      <c r="D22" s="61">
        <f>Время!U29</f>
        <v>43.190000000000005</v>
      </c>
      <c r="E22" s="61">
        <f>D22-D$3</f>
        <v>7.390000000000008</v>
      </c>
      <c r="F22" s="61">
        <f>SUM(IF(OR(Время!E29="",Время!E29=0),0,1),IF(OR(Время!F29="",Время!F29=0),0,1),IF(OR(Время!G29="",Время!G29=0),0,1),IF(OR(Время!H29="",Время!H29=0),0,1),IF(OR(Время!I29="",Время!I29=0),0,1))</f>
        <v>2</v>
      </c>
      <c r="G22" s="61">
        <f>SUM(IF(OR(Время!M29="",Время!M29=0),0,1),IF(OR(Время!N29="",Время!N29=0),0,1),IF(OR(Время!O29="",Время!O29=0),0,1),IF(OR(Время!P29="",Время!P29=0),0,1),IF(OR(Время!Q29="",Время!Q29=0),0,1))</f>
        <v>3</v>
      </c>
    </row>
    <row r="23" spans="1:7" ht="12.75">
      <c r="A23" s="59">
        <v>21</v>
      </c>
      <c r="B23" s="60" t="str">
        <f>Прогнозы!A24</f>
        <v>darsal17</v>
      </c>
      <c r="C23" s="59" t="str">
        <f>Прогнозы!B24</f>
        <v>КСП Химик-2</v>
      </c>
      <c r="D23" s="61">
        <f>Время!U23</f>
        <v>43.33</v>
      </c>
      <c r="E23" s="61">
        <f>D23-D$3</f>
        <v>7.530000000000001</v>
      </c>
      <c r="F23" s="61">
        <f>SUM(IF(OR(Время!E23="",Время!E23=0),0,1),IF(OR(Время!F23="",Время!F23=0),0,1),IF(OR(Время!G23="",Время!G23=0),0,1),IF(OR(Время!H23="",Время!H23=0),0,1),IF(OR(Время!I23="",Время!I23=0),0,1))</f>
        <v>4</v>
      </c>
      <c r="G23" s="61">
        <f>SUM(IF(OR(Время!M23="",Время!M23=0),0,1),IF(OR(Время!N23="",Время!N23=0),0,1),IF(OR(Время!O23="",Время!O23=0),0,1),IF(OR(Время!P23="",Время!P23=0),0,1),IF(OR(Время!Q23="",Время!Q23=0),0,1))</f>
        <v>5</v>
      </c>
    </row>
    <row r="24" spans="1:7" ht="12.75">
      <c r="A24" s="59">
        <v>22</v>
      </c>
      <c r="B24" s="60" t="str">
        <f>Прогнозы!A11</f>
        <v>shpvlad</v>
      </c>
      <c r="C24" s="59" t="str">
        <f>Прогнозы!B11</f>
        <v>Kuban.ru - 1</v>
      </c>
      <c r="D24" s="61">
        <f>Время!U10</f>
        <v>43.489999999999995</v>
      </c>
      <c r="E24" s="61">
        <f>D24-D$3</f>
        <v>7.689999999999998</v>
      </c>
      <c r="F24" s="61">
        <f>SUM(IF(OR(Время!E10="",Время!E10=0),0,1),IF(OR(Время!F10="",Время!F10=0),0,1),IF(OR(Время!G10="",Время!G10=0),0,1),IF(OR(Время!H10="",Время!H10=0),0,1),IF(OR(Время!I10="",Время!I10=0),0,1))</f>
        <v>4</v>
      </c>
      <c r="G24" s="61">
        <f>SUM(IF(OR(Время!M10="",Время!M10=0),0,1),IF(OR(Время!N10="",Время!N10=0),0,1),IF(OR(Время!O10="",Время!O10=0),0,1),IF(OR(Время!P10="",Время!P10=0),0,1),IF(OR(Время!Q10="",Время!Q10=0),0,1))</f>
        <v>4</v>
      </c>
    </row>
    <row r="25" spans="1:7" ht="12.75">
      <c r="A25" s="59">
        <v>23</v>
      </c>
      <c r="B25" s="60" t="str">
        <f>Прогнозы!A13</f>
        <v>SERG</v>
      </c>
      <c r="C25" s="59" t="str">
        <f>Прогнозы!B13</f>
        <v>Профи-1</v>
      </c>
      <c r="D25" s="61">
        <f>Время!U12</f>
        <v>43.62</v>
      </c>
      <c r="E25" s="61">
        <f>D25-D$3</f>
        <v>7.82</v>
      </c>
      <c r="F25" s="61">
        <f>SUM(IF(OR(Время!E12="",Время!E12=0),0,1),IF(OR(Время!F12="",Время!F12=0),0,1),IF(OR(Время!G12="",Время!G12=0),0,1),IF(OR(Время!H12="",Время!H12=0),0,1),IF(OR(Время!I12="",Время!I12=0),0,1))</f>
        <v>3</v>
      </c>
      <c r="G25" s="61">
        <f>SUM(IF(OR(Время!M12="",Время!M12=0),0,1),IF(OR(Время!N12="",Время!N12=0),0,1),IF(OR(Время!O12="",Время!O12=0),0,1),IF(OR(Время!P12="",Время!P12=0),0,1),IF(OR(Время!Q12="",Время!Q12=0),0,1))</f>
        <v>4</v>
      </c>
    </row>
    <row r="26" spans="1:7" ht="12.75">
      <c r="A26" s="59">
        <v>24</v>
      </c>
      <c r="B26" s="60" t="str">
        <f>Прогнозы!A26</f>
        <v>Фолк</v>
      </c>
      <c r="C26" s="59" t="str">
        <f>Прогнозы!B26</f>
        <v>СФП - 2 Football.By</v>
      </c>
      <c r="D26" s="61">
        <f>Время!U25</f>
        <v>43.800000000000004</v>
      </c>
      <c r="E26" s="61">
        <f>D26-D$3</f>
        <v>8.000000000000007</v>
      </c>
      <c r="F26" s="61">
        <f>SUM(IF(OR(Время!E25="",Время!E25=0),0,1),IF(OR(Время!F25="",Время!F25=0),0,1),IF(OR(Время!G25="",Время!G25=0),0,1),IF(OR(Время!H25="",Время!H25=0),0,1),IF(OR(Время!I25="",Время!I25=0),0,1))</f>
        <v>2</v>
      </c>
      <c r="G26" s="61">
        <f>SUM(IF(OR(Время!M25="",Время!M25=0),0,1),IF(OR(Время!N25="",Время!N25=0),0,1),IF(OR(Время!O25="",Время!O25=0),0,1),IF(OR(Время!P25="",Время!P25=0),0,1),IF(OR(Время!Q25="",Время!Q25=0),0,1))</f>
        <v>2</v>
      </c>
    </row>
    <row r="27" spans="1:7" ht="12.75">
      <c r="A27" s="59">
        <v>25</v>
      </c>
      <c r="B27" s="60" t="str">
        <f>Прогнозы!A35</f>
        <v>bond470</v>
      </c>
      <c r="C27" s="59" t="str">
        <f>Прогнозы!B35</f>
        <v>VFLP - 2</v>
      </c>
      <c r="D27" s="61">
        <f>Время!U34</f>
        <v>43.86</v>
      </c>
      <c r="E27" s="61">
        <f>D27-D$3</f>
        <v>8.060000000000002</v>
      </c>
      <c r="F27" s="61">
        <f>SUM(IF(OR(Время!E34="",Время!E34=0),0,1),IF(OR(Время!F34="",Время!F34=0),0,1),IF(OR(Время!G34="",Время!G34=0),0,1),IF(OR(Время!H34="",Время!H34=0),0,1),IF(OR(Время!I34="",Время!I34=0),0,1))</f>
        <v>2</v>
      </c>
      <c r="G27" s="61">
        <f>SUM(IF(OR(Время!M34="",Время!M34=0),0,1),IF(OR(Время!N34="",Время!N34=0),0,1),IF(OR(Время!O34="",Время!O34=0),0,1),IF(OR(Время!P34="",Время!P34=0),0,1),IF(OR(Время!Q34="",Время!Q34=0),0,1))</f>
        <v>3</v>
      </c>
    </row>
    <row r="28" spans="1:7" ht="12.75">
      <c r="A28" s="87">
        <v>26</v>
      </c>
      <c r="B28" s="88" t="str">
        <f>Прогнозы!A15</f>
        <v>Oleg_ator</v>
      </c>
      <c r="C28" s="87" t="str">
        <f>Прогнозы!B15</f>
        <v>МКСП "Альянс" - 1</v>
      </c>
      <c r="D28" s="61">
        <f>Время!U14</f>
        <v>43.910000000000004</v>
      </c>
      <c r="E28" s="61">
        <f>D28-D$3</f>
        <v>8.110000000000007</v>
      </c>
      <c r="F28" s="61">
        <f>SUM(IF(OR(Время!E14="",Время!E14=0),0,1),IF(OR(Время!F14="",Время!F14=0),0,1),IF(OR(Время!G14="",Время!G14=0),0,1),IF(OR(Время!H14="",Время!H14=0),0,1),IF(OR(Время!I14="",Время!I14=0),0,1))</f>
        <v>2</v>
      </c>
      <c r="G28" s="61">
        <f>SUM(IF(OR(Время!M14="",Время!M14=0),0,1),IF(OR(Время!N14="",Время!N14=0),0,1),IF(OR(Время!O14="",Время!O14=0),0,1),IF(OR(Время!P14="",Время!P14=0),0,1),IF(OR(Время!Q14="",Время!Q14=0),0,1))</f>
        <v>4</v>
      </c>
    </row>
    <row r="29" spans="1:7" ht="12.75">
      <c r="A29" s="87">
        <v>27</v>
      </c>
      <c r="B29" s="88" t="str">
        <f>Прогнозы!A23</f>
        <v>Vinspetro</v>
      </c>
      <c r="C29" s="87" t="str">
        <f>Прогнозы!B23</f>
        <v>КСП Химик-2</v>
      </c>
      <c r="D29" s="61">
        <f>Время!U22</f>
        <v>44.48</v>
      </c>
      <c r="E29" s="61">
        <f>D29-D$3</f>
        <v>8.68</v>
      </c>
      <c r="F29" s="61">
        <f>SUM(IF(OR(Время!E22="",Время!E22=0),0,1),IF(OR(Время!F22="",Время!F22=0),0,1),IF(OR(Время!G22="",Время!G22=0),0,1),IF(OR(Время!H22="",Время!H22=0),0,1),IF(OR(Время!I22="",Время!I22=0),0,1))</f>
        <v>3</v>
      </c>
      <c r="G29" s="61">
        <f>SUM(IF(OR(Время!M22="",Время!M22=0),0,1),IF(OR(Время!N22="",Время!N22=0),0,1),IF(OR(Время!O22="",Время!O22=0),0,1),IF(OR(Время!P22="",Время!P22=0),0,1),IF(OR(Время!Q22="",Время!Q22=0),0,1))</f>
        <v>5</v>
      </c>
    </row>
    <row r="30" spans="1:7" ht="12.75">
      <c r="A30" s="87">
        <v>28</v>
      </c>
      <c r="B30" s="88" t="str">
        <f>Прогнозы!A33</f>
        <v>TamDen</v>
      </c>
      <c r="C30" s="87" t="str">
        <f>Прогнозы!B33</f>
        <v>Mont Blanc - 1</v>
      </c>
      <c r="D30" s="61">
        <f>Время!U32</f>
        <v>44.57</v>
      </c>
      <c r="E30" s="61">
        <f>D30-D$3</f>
        <v>8.770000000000003</v>
      </c>
      <c r="F30" s="61">
        <f>SUM(IF(OR(Время!E32="",Время!E32=0),0,1),IF(OR(Время!F32="",Время!F32=0),0,1),IF(OR(Время!G32="",Время!G32=0),0,1),IF(OR(Время!H32="",Время!H32=0),0,1),IF(OR(Время!I32="",Время!I32=0),0,1))</f>
        <v>2</v>
      </c>
      <c r="G30" s="61">
        <f>SUM(IF(OR(Время!M32="",Время!M32=0),0,1),IF(OR(Время!N32="",Время!N32=0),0,1),IF(OR(Время!O32="",Время!O32=0),0,1),IF(OR(Время!P32="",Время!P32=0),0,1),IF(OR(Время!Q32="",Время!Q32=0),0,1))</f>
        <v>3</v>
      </c>
    </row>
    <row r="31" spans="1:7" ht="12.75">
      <c r="A31" s="87">
        <v>29</v>
      </c>
      <c r="B31" s="88" t="str">
        <f>Прогнозы!A19</f>
        <v>DrTotoliz</v>
      </c>
      <c r="C31" s="87" t="str">
        <f>Прогнозы!B19</f>
        <v>МКСП "Альянс" - 3</v>
      </c>
      <c r="D31" s="61">
        <f>Время!U18</f>
        <v>46.11</v>
      </c>
      <c r="E31" s="61">
        <f>D31-D$3</f>
        <v>10.310000000000002</v>
      </c>
      <c r="F31" s="61">
        <f>SUM(IF(OR(Время!E18="",Время!E18=0),0,1),IF(OR(Время!F18="",Время!F18=0),0,1),IF(OR(Время!G18="",Время!G18=0),0,1),IF(OR(Время!H18="",Время!H18=0),0,1),IF(OR(Время!I18="",Время!I18=0),0,1))</f>
        <v>3</v>
      </c>
      <c r="G31" s="61">
        <f>SUM(IF(OR(Время!M18="",Время!M18=0),0,1),IF(OR(Время!N18="",Время!N18=0),0,1),IF(OR(Время!O18="",Время!O18=0),0,1),IF(OR(Время!P18="",Время!P18=0),0,1),IF(OR(Время!Q18="",Время!Q18=0),0,1))</f>
        <v>4</v>
      </c>
    </row>
    <row r="32" spans="1:7" ht="12.75">
      <c r="A32" s="87">
        <v>30</v>
      </c>
      <c r="B32" s="88" t="str">
        <f>Прогнозы!A36</f>
        <v>Meat_Max</v>
      </c>
      <c r="C32" s="87" t="str">
        <f>Прогнозы!B36</f>
        <v>VFLP - 2</v>
      </c>
      <c r="D32" s="61">
        <f>Время!U35</f>
        <v>46.260000000000005</v>
      </c>
      <c r="E32" s="61">
        <f>D32-D$3</f>
        <v>10.460000000000008</v>
      </c>
      <c r="F32" s="61">
        <f>SUM(IF(OR(Время!E35="",Время!E35=0),0,1),IF(OR(Время!F35="",Время!F35=0),0,1),IF(OR(Время!G35="",Время!G35=0),0,1),IF(OR(Время!H35="",Время!H35=0),0,1),IF(OR(Время!I35="",Время!I35=0),0,1))</f>
        <v>3</v>
      </c>
      <c r="G32" s="61">
        <f>SUM(IF(OR(Время!M35="",Время!M35=0),0,1),IF(OR(Время!N35="",Время!N35=0),0,1),IF(OR(Время!O35="",Время!O35=0),0,1),IF(OR(Время!P35="",Время!P35=0),0,1),IF(OR(Время!Q35="",Время!Q35=0),0,1))</f>
        <v>4</v>
      </c>
    </row>
    <row r="33" spans="1:7" ht="12.75">
      <c r="A33" s="87">
        <v>31</v>
      </c>
      <c r="B33" s="88" t="str">
        <f>Прогнозы!A29</f>
        <v>Tatarin</v>
      </c>
      <c r="C33" s="87" t="str">
        <f>Прогнозы!B29</f>
        <v>Phoenix - 1</v>
      </c>
      <c r="D33" s="61">
        <f>Время!U28</f>
        <v>46.57000000000001</v>
      </c>
      <c r="E33" s="61">
        <f>D33-D$3</f>
        <v>10.77000000000001</v>
      </c>
      <c r="F33" s="61">
        <f>SUM(IF(OR(Время!E28="",Время!E28=0),0,1),IF(OR(Время!F28="",Время!F28=0),0,1),IF(OR(Время!G28="",Время!G28=0),0,1),IF(OR(Время!H28="",Время!H28=0),0,1),IF(OR(Время!I28="",Время!I28=0),0,1))</f>
        <v>1</v>
      </c>
      <c r="G33" s="61">
        <f>SUM(IF(OR(Время!M28="",Время!M28=0),0,1),IF(OR(Время!N28="",Время!N28=0),0,1),IF(OR(Время!O28="",Время!O28=0),0,1),IF(OR(Время!P28="",Время!P28=0),0,1),IF(OR(Время!Q28="",Время!Q28=0),0,1))</f>
        <v>3</v>
      </c>
    </row>
    <row r="34" spans="1:7" ht="12.75">
      <c r="A34" s="87">
        <v>32</v>
      </c>
      <c r="B34" s="88" t="str">
        <f>Прогнозы!A27</f>
        <v>UNREAL</v>
      </c>
      <c r="C34" s="87" t="str">
        <f>Прогнозы!B27</f>
        <v>ТОРПЕДО.РУ - 1</v>
      </c>
      <c r="D34" s="61">
        <f>Время!U26</f>
        <v>47.22</v>
      </c>
      <c r="E34" s="61">
        <f>D34-D$3</f>
        <v>11.420000000000002</v>
      </c>
      <c r="F34" s="61">
        <f>SUM(IF(OR(Время!E26="",Время!E26=0),0,1),IF(OR(Время!F26="",Время!F26=0),0,1),IF(OR(Время!G26="",Время!G26=0),0,1),IF(OR(Время!H26="",Время!H26=0),0,1),IF(OR(Время!I26="",Время!I26=0),0,1))</f>
        <v>2</v>
      </c>
      <c r="G34" s="61">
        <f>SUM(IF(OR(Время!M26="",Время!M26=0),0,1),IF(OR(Время!N26="",Время!N26=0),0,1),IF(OR(Время!O26="",Время!O26=0),0,1),IF(OR(Время!P26="",Время!P26=0),0,1),IF(OR(Время!Q26="",Время!Q26=0),0,1))</f>
        <v>3</v>
      </c>
    </row>
    <row r="35" spans="1:7" ht="12.75">
      <c r="A35" s="87">
        <v>33</v>
      </c>
      <c r="B35" s="88" t="str">
        <f>Прогнозы!A31</f>
        <v>Mariot</v>
      </c>
      <c r="C35" s="87" t="str">
        <f>Прогнозы!B31</f>
        <v>ОЛФП</v>
      </c>
      <c r="D35" s="61">
        <f>Время!U30</f>
        <v>48.34</v>
      </c>
      <c r="E35" s="61">
        <f>D35-D$3</f>
        <v>12.540000000000006</v>
      </c>
      <c r="F35" s="61">
        <f>SUM(IF(OR(Время!E30="",Время!E30=0),0,1),IF(OR(Время!F30="",Время!F30=0),0,1),IF(OR(Время!G30="",Время!G30=0),0,1),IF(OR(Время!H30="",Время!H30=0),0,1),IF(OR(Время!I30="",Время!I30=0),0,1))</f>
        <v>4</v>
      </c>
      <c r="G35" s="61">
        <f>SUM(IF(OR(Время!M30="",Время!M30=0),0,1),IF(OR(Время!N30="",Время!N30=0),0,1),IF(OR(Время!O30="",Время!O30=0),0,1),IF(OR(Время!P30="",Время!P30=0),0,1),IF(OR(Время!Q30="",Время!Q30=0),0,1))</f>
        <v>4</v>
      </c>
    </row>
    <row r="36" spans="1:7" ht="12.75">
      <c r="A36" s="87">
        <v>34</v>
      </c>
      <c r="B36" s="88" t="str">
        <f>Прогнозы!A16</f>
        <v>Taren</v>
      </c>
      <c r="C36" s="87" t="str">
        <f>Прогнозы!B16</f>
        <v>МКСП "Альянс" - 2</v>
      </c>
      <c r="D36" s="61">
        <f>Время!U15</f>
        <v>48.830000000000005</v>
      </c>
      <c r="E36" s="61">
        <f>D36-D$3</f>
        <v>13.030000000000008</v>
      </c>
      <c r="F36" s="61">
        <f>SUM(IF(OR(Время!E15="",Время!E15=0),0,1),IF(OR(Время!F15="",Время!F15=0),0,1),IF(OR(Время!G15="",Время!G15=0),0,1),IF(OR(Время!H15="",Время!H15=0),0,1),IF(OR(Время!I15="",Время!I15=0),0,1))</f>
        <v>3</v>
      </c>
      <c r="G36" s="61">
        <f>SUM(IF(OR(Время!M15="",Время!M15=0),0,1),IF(OR(Время!N15="",Время!N15=0),0,1),IF(OR(Время!O15="",Время!O15=0),0,1),IF(OR(Время!P15="",Время!P15=0),0,1),IF(OR(Время!Q15="",Время!Q15=0),0,1))</f>
        <v>3</v>
      </c>
    </row>
    <row r="37" spans="1:7" ht="12.75">
      <c r="A37" s="87">
        <v>35</v>
      </c>
      <c r="B37" s="88" t="str">
        <f>Прогнозы!A21</f>
        <v>Владэску</v>
      </c>
      <c r="C37" s="87" t="str">
        <f>Прогнозы!B21</f>
        <v>МКСП "Альянс" - 4</v>
      </c>
      <c r="D37" s="61">
        <f>Время!U20</f>
        <v>49.97</v>
      </c>
      <c r="E37" s="61">
        <f>D37-D$3</f>
        <v>14.170000000000002</v>
      </c>
      <c r="F37" s="61">
        <f>SUM(IF(OR(Время!E20="",Время!E20=0),0,1),IF(OR(Время!F20="",Время!F20=0),0,1),IF(OR(Время!G20="",Время!G20=0),0,1),IF(OR(Время!H20="",Время!H20=0),0,1),IF(OR(Время!I20="",Время!I20=0),0,1))</f>
        <v>3</v>
      </c>
      <c r="G37" s="61">
        <f>SUM(IF(OR(Время!M20="",Время!M20=0),0,1),IF(OR(Время!N20="",Время!N20=0),0,1),IF(OR(Время!O20="",Время!O20=0),0,1),IF(OR(Время!P20="",Время!P20=0),0,1),IF(OR(Время!Q20="",Время!Q20=0),0,1))</f>
        <v>3</v>
      </c>
    </row>
    <row r="38" spans="1:7" ht="12.75">
      <c r="A38" s="87">
        <v>36</v>
      </c>
      <c r="B38" s="88" t="str">
        <f>Прогнозы!A38</f>
        <v>B3cK </v>
      </c>
      <c r="C38" s="87" t="str">
        <f>Прогнозы!B38</f>
        <v>АСП Погоня </v>
      </c>
      <c r="D38" s="61">
        <f>Время!U37</f>
        <v>0</v>
      </c>
      <c r="E38" s="61">
        <f>D38-D$3</f>
        <v>-35.8</v>
      </c>
      <c r="F38" s="61">
        <f>SUM(IF(OR(Время!E37="",Время!E37=0),0,1),IF(OR(Время!F37="",Время!F37=0),0,1),IF(OR(Время!G37="",Время!G37=0),0,1),IF(OR(Время!H37="",Время!H37=0),0,1),IF(OR(Время!I37="",Время!I37=0),0,1))</f>
        <v>0</v>
      </c>
      <c r="G38" s="61">
        <f>SUM(IF(OR(Время!M37="",Время!M37=0),0,1),IF(OR(Время!N37="",Время!N37=0),0,1),IF(OR(Время!O37="",Время!O37=0),0,1),IF(OR(Время!P37="",Время!P37=0),0,1),IF(OR(Время!Q37="",Время!Q37=0),0,1))</f>
        <v>0</v>
      </c>
    </row>
    <row r="39" spans="1:7" ht="12.75">
      <c r="A39" s="15"/>
      <c r="B39" s="15"/>
      <c r="C39" s="15"/>
      <c r="D39" s="15"/>
      <c r="E39" s="15"/>
      <c r="F39" s="15"/>
      <c r="G39" s="15"/>
    </row>
    <row r="44" ht="12.75">
      <c r="T44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</cp:lastModifiedBy>
  <dcterms:created xsi:type="dcterms:W3CDTF">1996-10-08T23:32:33Z</dcterms:created>
  <dcterms:modified xsi:type="dcterms:W3CDTF">2011-02-14T13:30:41Z</dcterms:modified>
  <cp:category/>
  <cp:version/>
  <cp:contentType/>
  <cp:contentStatus/>
</cp:coreProperties>
</file>