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5355" windowWidth="15480" windowHeight="6855" activeTab="0"/>
  </bookViews>
  <sheets>
    <sheet name="Тур 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<sst xmlns="http://schemas.openxmlformats.org/spreadsheetml/2006/main" count="66" uniqueCount="46">
  <si>
    <t>Игрок(№)</t>
  </si>
  <si>
    <t>Имя игрока</t>
  </si>
  <si>
    <t>Отлич.</t>
  </si>
  <si>
    <t>Кол-во угаданных</t>
  </si>
  <si>
    <t>Голы</t>
  </si>
  <si>
    <t>Основа</t>
  </si>
  <si>
    <t>Запас</t>
  </si>
  <si>
    <t xml:space="preserve"> № ставки</t>
  </si>
  <si>
    <t>Карточки</t>
  </si>
  <si>
    <t>Вне игры</t>
  </si>
  <si>
    <t>Ввод результатов</t>
  </si>
  <si>
    <t>№</t>
  </si>
  <si>
    <t>Исход</t>
  </si>
  <si>
    <t>Название матча</t>
  </si>
  <si>
    <t>Победитель:</t>
  </si>
  <si>
    <t>Счёт по угаданным исходам</t>
  </si>
  <si>
    <t>Предварительный счёт</t>
  </si>
  <si>
    <t>Итоги:</t>
  </si>
  <si>
    <t>Название</t>
  </si>
  <si>
    <t>%</t>
  </si>
  <si>
    <t>Событий</t>
  </si>
  <si>
    <t>Результативный лист</t>
  </si>
  <si>
    <t>Статистика</t>
  </si>
  <si>
    <t>Счёт</t>
  </si>
  <si>
    <t>КСП "Химик"</t>
  </si>
  <si>
    <t>darsal17</t>
  </si>
  <si>
    <t>Friedrich</t>
  </si>
  <si>
    <t>ЧБР</t>
  </si>
  <si>
    <t>Vaprol</t>
  </si>
  <si>
    <t>КСП Химик 1</t>
  </si>
  <si>
    <t>КСП Химик 2</t>
  </si>
  <si>
    <t>Rodion</t>
  </si>
  <si>
    <t>HomGr</t>
  </si>
  <si>
    <t>neOF</t>
  </si>
  <si>
    <t>All9sk`a</t>
  </si>
  <si>
    <t>2. Мордовия - Локомотив </t>
  </si>
  <si>
    <t>3. Кривбасс - Черноморец Одесса </t>
  </si>
  <si>
    <t>4. ЦСКА - Ростов </t>
  </si>
  <si>
    <t>5. Алания - Спартак </t>
  </si>
  <si>
    <t>6. Таврия - Металлист </t>
  </si>
  <si>
    <t>7. КС - Терек </t>
  </si>
  <si>
    <t>8. Анжи - Кубань </t>
  </si>
  <si>
    <t>9. Арсенал Киев - Динамо Киев </t>
  </si>
  <si>
    <t>10. Волынь - Ворскла</t>
  </si>
  <si>
    <t>1. Шахтёр Солигорск - Риид</t>
  </si>
  <si>
    <t>?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</si>
</sst>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b/>
      <sz val="22"/>
      <color indexed="62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3" tint="-0.24997000396251678"/>
      <name val="Calibri"/>
      <family val="2"/>
    </font>
    <font>
      <b/>
      <sz val="12"/>
      <color rgb="FF0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9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2" fontId="2" fillId="34" borderId="22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/>
      <protection/>
    </xf>
    <xf numFmtId="0" fontId="2" fillId="35" borderId="12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49" fontId="2" fillId="0" borderId="12" xfId="0" applyNumberFormat="1" applyFont="1" applyBorder="1" applyAlignment="1" applyProtection="1">
      <alignment horizontal="center"/>
      <protection/>
    </xf>
    <xf numFmtId="0" fontId="6" fillId="0" borderId="0" xfId="42" applyFont="1" applyAlignment="1" applyProtection="1">
      <alignment horizontal="center"/>
      <protection/>
    </xf>
    <xf numFmtId="0" fontId="6" fillId="0" borderId="12" xfId="42" applyFont="1" applyBorder="1" applyAlignment="1" applyProtection="1">
      <alignment horizontal="center"/>
      <protection/>
    </xf>
    <xf numFmtId="0" fontId="5" fillId="0" borderId="12" xfId="42" applyBorder="1" applyAlignment="1" applyProtection="1">
      <alignment horizontal="center" vertical="center"/>
      <protection/>
    </xf>
    <xf numFmtId="0" fontId="2" fillId="38" borderId="12" xfId="0" applyFont="1" applyFill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5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49" fontId="2" fillId="41" borderId="12" xfId="0" applyNumberFormat="1" applyFont="1" applyFill="1" applyBorder="1" applyAlignment="1">
      <alignment horizontal="center" vertical="center"/>
    </xf>
    <xf numFmtId="0" fontId="2" fillId="37" borderId="23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2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28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49" fontId="2" fillId="41" borderId="10" xfId="0" applyNumberFormat="1" applyFont="1" applyFill="1" applyBorder="1" applyAlignment="1">
      <alignment horizontal="center" vertical="center"/>
    </xf>
    <xf numFmtId="49" fontId="2" fillId="41" borderId="11" xfId="0" applyNumberFormat="1" applyFont="1" applyFill="1" applyBorder="1" applyAlignment="1">
      <alignment horizontal="center" vertical="center"/>
    </xf>
    <xf numFmtId="49" fontId="2" fillId="41" borderId="10" xfId="0" applyNumberFormat="1" applyFont="1" applyFill="1" applyBorder="1" applyAlignment="1">
      <alignment horizontal="center" vertical="center" wrapText="1"/>
    </xf>
    <xf numFmtId="0" fontId="0" fillId="41" borderId="29" xfId="0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0" fontId="0" fillId="41" borderId="22" xfId="0" applyFill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7" borderId="2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0" fontId="0" fillId="37" borderId="28" xfId="0" applyFont="1" applyFill="1" applyBorder="1" applyAlignment="1">
      <alignment vertical="center"/>
    </xf>
    <xf numFmtId="0" fontId="0" fillId="37" borderId="31" xfId="0" applyFont="1" applyFill="1" applyBorder="1" applyAlignment="1">
      <alignment vertical="center"/>
    </xf>
    <xf numFmtId="0" fontId="0" fillId="37" borderId="32" xfId="0" applyFont="1" applyFill="1" applyBorder="1" applyAlignment="1">
      <alignment vertical="center"/>
    </xf>
    <xf numFmtId="0" fontId="0" fillId="37" borderId="23" xfId="0" applyFont="1" applyFill="1" applyBorder="1" applyAlignment="1">
      <alignment vertical="center"/>
    </xf>
    <xf numFmtId="0" fontId="0" fillId="37" borderId="33" xfId="0" applyFont="1" applyFill="1" applyBorder="1" applyAlignment="1">
      <alignment vertical="center"/>
    </xf>
    <xf numFmtId="0" fontId="0" fillId="37" borderId="34" xfId="0" applyFont="1" applyFill="1" applyBorder="1" applyAlignment="1">
      <alignment vertical="center"/>
    </xf>
    <xf numFmtId="0" fontId="0" fillId="37" borderId="35" xfId="0" applyFont="1" applyFill="1" applyBorder="1" applyAlignment="1">
      <alignment vertical="center"/>
    </xf>
    <xf numFmtId="0" fontId="0" fillId="37" borderId="25" xfId="0" applyFont="1" applyFill="1" applyBorder="1" applyAlignment="1">
      <alignment vertical="center"/>
    </xf>
    <xf numFmtId="0" fontId="0" fillId="37" borderId="27" xfId="0" applyFont="1" applyFill="1" applyBorder="1" applyAlignment="1">
      <alignment vertical="center"/>
    </xf>
    <xf numFmtId="0" fontId="2" fillId="35" borderId="32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vertical="center"/>
    </xf>
    <xf numFmtId="0" fontId="2" fillId="35" borderId="31" xfId="0" applyFont="1" applyFill="1" applyBorder="1" applyAlignment="1">
      <alignment vertical="center"/>
    </xf>
    <xf numFmtId="0" fontId="2" fillId="35" borderId="32" xfId="0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20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2" fillId="35" borderId="23" xfId="0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5" borderId="33" xfId="0" applyFont="1" applyFill="1" applyBorder="1" applyAlignment="1">
      <alignment vertical="center"/>
    </xf>
    <xf numFmtId="0" fontId="2" fillId="35" borderId="25" xfId="0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0" fontId="2" fillId="35" borderId="27" xfId="0" applyFont="1" applyFill="1" applyBorder="1" applyAlignment="1">
      <alignment vertical="center"/>
    </xf>
    <xf numFmtId="0" fontId="3" fillId="36" borderId="23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/>
    </xf>
    <xf numFmtId="0" fontId="3" fillId="36" borderId="25" xfId="0" applyFont="1" applyFill="1" applyBorder="1" applyAlignment="1">
      <alignment horizontal="center" vertical="center"/>
    </xf>
    <xf numFmtId="0" fontId="3" fillId="36" borderId="26" xfId="0" applyFont="1" applyFill="1" applyBorder="1" applyAlignment="1">
      <alignment horizontal="center" vertical="center"/>
    </xf>
    <xf numFmtId="0" fontId="3" fillId="36" borderId="33" xfId="0" applyFont="1" applyFill="1" applyBorder="1" applyAlignment="1">
      <alignment vertical="center"/>
    </xf>
    <xf numFmtId="0" fontId="3" fillId="36" borderId="27" xfId="0" applyFont="1" applyFill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41" borderId="26" xfId="0" applyFont="1" applyFill="1" applyBorder="1" applyAlignment="1">
      <alignment vertical="center"/>
    </xf>
    <xf numFmtId="0" fontId="2" fillId="35" borderId="0" xfId="0" applyFont="1" applyFill="1" applyBorder="1" applyAlignment="1">
      <alignment vertical="center"/>
    </xf>
    <xf numFmtId="0" fontId="2" fillId="41" borderId="0" xfId="0" applyFont="1" applyFill="1" applyBorder="1" applyAlignment="1">
      <alignment vertical="center"/>
    </xf>
    <xf numFmtId="0" fontId="2" fillId="34" borderId="12" xfId="0" applyFont="1" applyFill="1" applyBorder="1" applyAlignment="1">
      <alignment horizontal="center" vertical="center" wrapText="1"/>
    </xf>
    <xf numFmtId="0" fontId="0" fillId="42" borderId="24" xfId="0" applyFill="1" applyBorder="1" applyAlignment="1">
      <alignment horizontal="center"/>
    </xf>
    <xf numFmtId="0" fontId="2" fillId="42" borderId="12" xfId="0" applyFont="1" applyFill="1" applyBorder="1" applyAlignment="1">
      <alignment horizontal="center" vertical="center"/>
    </xf>
    <xf numFmtId="0" fontId="0" fillId="42" borderId="12" xfId="0" applyFill="1" applyBorder="1" applyAlignment="1">
      <alignment horizontal="center"/>
    </xf>
    <xf numFmtId="0" fontId="2" fillId="43" borderId="1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/>
    </xf>
    <xf numFmtId="0" fontId="0" fillId="42" borderId="23" xfId="0" applyFill="1" applyBorder="1" applyAlignment="1">
      <alignment horizontal="center"/>
    </xf>
    <xf numFmtId="0" fontId="0" fillId="42" borderId="25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39" borderId="12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3"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ont>
        <color auto="1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 patternType="solid"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 patternType="none">
          <bgColor indexed="65"/>
        </patternFill>
      </fill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6"/>
  <sheetViews>
    <sheetView tabSelected="1" zoomScale="96" zoomScaleNormal="96" zoomScalePageLayoutView="0" workbookViewId="0" topLeftCell="A1">
      <selection activeCell="AV7" sqref="AV7"/>
    </sheetView>
  </sheetViews>
  <sheetFormatPr defaultColWidth="9.140625" defaultRowHeight="15"/>
  <cols>
    <col min="1" max="1" width="3.140625" style="0" customWidth="1"/>
    <col min="2" max="2" width="10.00390625" style="0" bestFit="1" customWidth="1"/>
    <col min="3" max="3" width="11.421875" style="0" customWidth="1"/>
    <col min="4" max="12" width="2.7109375" style="0" customWidth="1"/>
    <col min="13" max="13" width="2.8515625" style="0" customWidth="1"/>
    <col min="14" max="18" width="2.8515625" style="0" hidden="1" customWidth="1"/>
    <col min="19" max="19" width="7.140625" style="0" bestFit="1" customWidth="1"/>
    <col min="20" max="20" width="10.8515625" style="0" customWidth="1"/>
    <col min="21" max="21" width="8.421875" style="0" bestFit="1" customWidth="1"/>
    <col min="22" max="22" width="9.421875" style="0" hidden="1" customWidth="1"/>
    <col min="23" max="23" width="3.421875" style="0" customWidth="1"/>
    <col min="24" max="24" width="10.00390625" style="0" bestFit="1" customWidth="1"/>
    <col min="25" max="25" width="9.00390625" style="0" customWidth="1"/>
    <col min="26" max="34" width="2.7109375" style="0" customWidth="1"/>
    <col min="35" max="35" width="2.8515625" style="0" customWidth="1"/>
    <col min="36" max="40" width="2.8515625" style="0" hidden="1" customWidth="1"/>
    <col min="41" max="41" width="7.140625" style="0" bestFit="1" customWidth="1"/>
    <col min="42" max="42" width="11.28125" style="0" customWidth="1"/>
    <col min="43" max="43" width="8.421875" style="0" bestFit="1" customWidth="1"/>
    <col min="44" max="44" width="9.421875" style="0" hidden="1" customWidth="1"/>
    <col min="45" max="45" width="3.140625" style="0" customWidth="1"/>
    <col min="46" max="46" width="3.28125" style="0" bestFit="1" customWidth="1"/>
    <col min="47" max="47" width="11.57421875" style="0" bestFit="1" customWidth="1"/>
    <col min="49" max="49" width="4.00390625" style="0" bestFit="1" customWidth="1"/>
    <col min="50" max="50" width="0.85546875" style="0" customWidth="1"/>
  </cols>
  <sheetData>
    <row r="1" spans="1:50" ht="15.75" thickBot="1">
      <c r="A1" s="41" t="s">
        <v>18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52"/>
      <c r="AT1" s="66" t="s">
        <v>24</v>
      </c>
      <c r="AU1" s="67"/>
      <c r="AV1" s="67"/>
      <c r="AW1" s="68"/>
      <c r="AX1">
        <f>MIN(IF(T6=0,999,T6),IF(T7=0,999,T7),IF(T8=0,999,T8),IF(T9=0,999,T9),IF(T10=0,999,T10),IF(T11=0,999,T11),IF(AP6=0,999,AP6),IF(AP7=0,999,AP7),IF(AP8=0,999,AP8),IF(AP9=0,999,AP9),IF(AP10=0,999,AP10),IF(AP11=0,999,AP11))</f>
        <v>999</v>
      </c>
    </row>
    <row r="2" spans="1:49" ht="15.75" thickBot="1">
      <c r="A2" s="36"/>
      <c r="B2" s="69" t="s">
        <v>29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70"/>
      <c r="W2" s="93"/>
      <c r="X2" s="71" t="s">
        <v>30</v>
      </c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70"/>
      <c r="AS2" s="62"/>
      <c r="AT2" s="72" t="s">
        <v>22</v>
      </c>
      <c r="AU2" s="73"/>
      <c r="AV2" s="73"/>
      <c r="AW2" s="74"/>
    </row>
    <row r="3" spans="1:49" ht="15.75" thickBot="1">
      <c r="A3" s="36"/>
      <c r="B3" s="57" t="s">
        <v>7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94"/>
      <c r="X3" s="57" t="s">
        <v>7</v>
      </c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9"/>
      <c r="AS3" s="62"/>
      <c r="AT3" s="63" t="s">
        <v>21</v>
      </c>
      <c r="AU3" s="64"/>
      <c r="AV3" s="64"/>
      <c r="AW3" s="65"/>
    </row>
    <row r="4" spans="1:49" ht="31.5" customHeight="1">
      <c r="A4" s="36"/>
      <c r="B4" s="17" t="s">
        <v>0</v>
      </c>
      <c r="C4" s="8" t="s">
        <v>1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>
        <v>11</v>
      </c>
      <c r="O4" s="8">
        <v>12</v>
      </c>
      <c r="P4" s="8">
        <v>13</v>
      </c>
      <c r="Q4" s="8">
        <v>14</v>
      </c>
      <c r="R4" s="8">
        <v>15</v>
      </c>
      <c r="S4" s="8" t="s">
        <v>2</v>
      </c>
      <c r="T4" s="123" t="s">
        <v>3</v>
      </c>
      <c r="U4" s="8" t="s">
        <v>4</v>
      </c>
      <c r="V4" s="18" t="s">
        <v>8</v>
      </c>
      <c r="W4" s="94"/>
      <c r="X4" s="17" t="s">
        <v>0</v>
      </c>
      <c r="Y4" s="8" t="s">
        <v>1</v>
      </c>
      <c r="Z4" s="8">
        <v>1</v>
      </c>
      <c r="AA4" s="8">
        <v>2</v>
      </c>
      <c r="AB4" s="8">
        <v>3</v>
      </c>
      <c r="AC4" s="8">
        <v>4</v>
      </c>
      <c r="AD4" s="8">
        <v>5</v>
      </c>
      <c r="AE4" s="8">
        <v>6</v>
      </c>
      <c r="AF4" s="8">
        <v>7</v>
      </c>
      <c r="AG4" s="8">
        <v>8</v>
      </c>
      <c r="AH4" s="8">
        <v>9</v>
      </c>
      <c r="AI4" s="8">
        <v>10</v>
      </c>
      <c r="AJ4" s="8">
        <v>11</v>
      </c>
      <c r="AK4" s="8">
        <v>12</v>
      </c>
      <c r="AL4" s="8">
        <v>13</v>
      </c>
      <c r="AM4" s="8">
        <v>14</v>
      </c>
      <c r="AN4" s="8">
        <v>15</v>
      </c>
      <c r="AO4" s="8" t="s">
        <v>2</v>
      </c>
      <c r="AP4" s="123" t="s">
        <v>3</v>
      </c>
      <c r="AQ4" s="8" t="s">
        <v>4</v>
      </c>
      <c r="AR4" s="18" t="s">
        <v>8</v>
      </c>
      <c r="AS4" s="62"/>
      <c r="AT4" s="14" t="s">
        <v>11</v>
      </c>
      <c r="AU4" s="15" t="s">
        <v>1</v>
      </c>
      <c r="AV4" s="15" t="s">
        <v>20</v>
      </c>
      <c r="AW4" s="16" t="s">
        <v>19</v>
      </c>
    </row>
    <row r="5" spans="1:49" ht="15">
      <c r="A5" s="36"/>
      <c r="B5" s="55" t="s">
        <v>5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53"/>
      <c r="W5" s="94"/>
      <c r="X5" s="55" t="s">
        <v>5</v>
      </c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53"/>
      <c r="AS5" s="62"/>
      <c r="AT5" s="12">
        <v>1</v>
      </c>
      <c r="AU5" s="28" t="str">
        <f>C6</f>
        <v>Vaprol</v>
      </c>
      <c r="AV5" s="4">
        <f>IF(AND(D6&lt;&gt;"",D6=$U$28),1,0)+IF(AND(E6&lt;&gt;"",E6=$U$29),1,0)+IF(AND(F6&lt;&gt;"",F6=$U$30),1,0)+IF(AND(G6&lt;&gt;"",G6=$U$31),1,0)+IF(AND(H6&lt;&gt;"",H6=$U$32),1,0)+IF(AND(I6&lt;&gt;"",I6=$U$33),1,0)+IF(AND(J6&lt;&gt;"",J6=$U$34),1,0)+IF(AND(K6&lt;&gt;"",K6=$U$35),1,0)+IF(AND(L6&lt;&gt;"",L6=$U$36),1,0)+IF(AND(M6&lt;&gt;"",M6=$U$37),1,0)+IF(AND(N6&lt;&gt;"",N6=$V$41),1,0)+IF(AND(O6&lt;&gt;"",O6=$V$42),1,0)+IF(AND(P6&lt;&gt;"",P6=$V$43),1,0)+IF(AND(Q6&lt;&gt;"",Q6=$V$44),1,0)+IF(AND(R6&lt;&gt;"",R6=$V$45),1,0)</f>
        <v>0</v>
      </c>
      <c r="AW5" s="10">
        <f>AVERAGE((AV5/0.1))</f>
        <v>0</v>
      </c>
    </row>
    <row r="6" spans="1:49" ht="15">
      <c r="A6" s="36"/>
      <c r="B6" s="1">
        <v>1</v>
      </c>
      <c r="C6" s="28" t="s">
        <v>28</v>
      </c>
      <c r="D6" s="30">
        <v>1</v>
      </c>
      <c r="E6" s="30">
        <v>2</v>
      </c>
      <c r="F6" s="30">
        <v>0</v>
      </c>
      <c r="G6" s="30">
        <v>1</v>
      </c>
      <c r="H6" s="30">
        <v>2</v>
      </c>
      <c r="I6" s="30">
        <v>2</v>
      </c>
      <c r="J6" s="30">
        <v>1</v>
      </c>
      <c r="K6" s="30">
        <v>1</v>
      </c>
      <c r="L6" s="30">
        <v>2</v>
      </c>
      <c r="M6" s="30">
        <v>1</v>
      </c>
      <c r="N6" s="9"/>
      <c r="O6" s="9"/>
      <c r="P6" s="9"/>
      <c r="Q6" s="9"/>
      <c r="R6" s="9"/>
      <c r="S6" s="4"/>
      <c r="T6" s="4">
        <f>IF(AND(D6&lt;&gt;"",D6=$U$28),1,0)+IF(AND(E6&lt;&gt;"",E6=$U$29),1,0)+IF(AND(F6&lt;&gt;"",F6=$U$30),1,0)+IF(AND(G6&lt;&gt;"",G6=$U$31),1,0)+IF(AND(H6&lt;&gt;"",H6=$U$32),1,0)+IF(AND(I6&lt;&gt;"",I6=$U$33),1,0)+IF(AND(J6&lt;&gt;"",J6=$U$34),1,0)+IF(AND(K6&lt;&gt;"",K6=$U$35),1,0)+IF(AND(L6&lt;&gt;"",L6=$U$36),1,0)+IF(AND(M6&lt;&gt;"",M6=$U$37),1,0)+IF(AND(N6&lt;&gt;"",N6=$V$41),1,0)+IF(AND(O6&lt;&gt;"",O6=$V$42),1,0)+IF(AND(P6&lt;&gt;"",P6=$V$43),1,0)+IF(AND(Q6&lt;&gt;"",Q6=$V$44),1,0)+IF(AND(R6&lt;&gt;"",R6=$V$45),1,0)</f>
        <v>0</v>
      </c>
      <c r="U6" s="7">
        <f aca="true" t="shared" si="0" ref="U6:U11">IF(AND(S6&lt;&gt;2,T6-AP6&gt;7),"ХетТрик",IF(AND(T6-AP6&gt;4,S6&lt;&gt;5,S6&lt;&gt;4,S6&lt;&gt;3),"ДУБЛЬ",IF(T6-AP6&gt;S6,"ГОЛ","")))</f>
      </c>
      <c r="V6" s="5"/>
      <c r="W6" s="94"/>
      <c r="X6" s="1">
        <v>1</v>
      </c>
      <c r="Y6" s="28" t="s">
        <v>31</v>
      </c>
      <c r="Z6" s="30">
        <v>1</v>
      </c>
      <c r="AA6" s="30">
        <v>2</v>
      </c>
      <c r="AB6" s="30">
        <v>2</v>
      </c>
      <c r="AC6" s="30">
        <v>1</v>
      </c>
      <c r="AD6" s="30">
        <v>1</v>
      </c>
      <c r="AE6" s="30">
        <v>2</v>
      </c>
      <c r="AF6" s="30">
        <v>0</v>
      </c>
      <c r="AG6" s="30">
        <v>1</v>
      </c>
      <c r="AH6" s="30">
        <v>2</v>
      </c>
      <c r="AI6" s="30">
        <v>0</v>
      </c>
      <c r="AJ6" s="9"/>
      <c r="AK6" s="9"/>
      <c r="AL6" s="9"/>
      <c r="AM6" s="9"/>
      <c r="AN6" s="9"/>
      <c r="AO6" s="4"/>
      <c r="AP6" s="4">
        <f>IF(AND(Z6&lt;&gt;"",Z6=$U$28),1,0)+IF(AND(AA6&lt;&gt;"",AA6=$U$29),1,0)+IF(AND(AB6&lt;&gt;"",AB6=$U$30),1,0)+IF(AND(AC6&lt;&gt;"",AC6=$U$31),1,0)+IF(AND(AD6&lt;&gt;"",AD6=$U$32),1,0)+IF(AND(AE6&lt;&gt;"",AE6=$U$33),1,0)+IF(AND(AF6&lt;&gt;"",AF6=$U$34),1,0)+IF(AND(AG6&lt;&gt;"",AG6=$U$35),1,0)+IF(AND(AH6&lt;&gt;"",AH6=$U$36),1,0)+IF(AND(AI6&lt;&gt;"",AI6=$U$37),1,0)+IF(AND(AJ6&lt;&gt;"",AJ6=$V$41),1,0)+IF(AND(AK6&lt;&gt;"",AK6=$V$42),1,0)+IF(AND(AL6&lt;&gt;"",AL6=$V$43),1,0)+IF(AND(AM6&lt;&gt;"",AM6=$V$44),1,0)+IF(AND(AN6&lt;&gt;"",AN6=$V$45),1,0)</f>
        <v>0</v>
      </c>
      <c r="AQ6" s="7">
        <f aca="true" t="shared" si="1" ref="AQ6:AQ11">IF(AND(AO6&lt;&gt;2,AP6-T6&gt;7),"ХетТрик",IF(AND(AP6-T6&gt;4,AO6&lt;&gt;5,AO6&lt;&gt;4,AO6&lt;&gt;3),"ДУБЛЬ",IF(AP6-T6&gt;AO6,"ГОЛ","")))</f>
      </c>
      <c r="AR6" s="5"/>
      <c r="AS6" s="62"/>
      <c r="AT6" s="12">
        <v>2</v>
      </c>
      <c r="AU6" s="28" t="str">
        <f>C8</f>
        <v>Friedrich</v>
      </c>
      <c r="AV6" s="4">
        <f>IF(AND(D8&lt;&gt;"",D8=$U$28),1,0)+IF(AND(E8&lt;&gt;"",E8=$U$29),1,0)+IF(AND(F8&lt;&gt;"",F8=$U$30),1,0)+IF(AND(G8&lt;&gt;"",G8=$U$31),1,0)+IF(AND(H8&lt;&gt;"",H8=$U$32),1,0)+IF(AND(I8&lt;&gt;"",I8=$U$33),1,0)+IF(AND(J8&lt;&gt;"",J8=$U$34),1,0)+IF(AND(K8&lt;&gt;"",K8=$U$35),1,0)+IF(AND(L8&lt;&gt;"",L8=$U$36),1,0)+IF(AND(M8&lt;&gt;"",M8=$U$37),1,0)+IF(AND(N7&lt;&gt;"",N7=$V$41),1,0)+IF(AND(O7&lt;&gt;"",O7=$V$42),1,0)+IF(AND(P7&lt;&gt;"",P7=$V$43),1,0)+IF(AND(Q7&lt;&gt;"",Q7=$V$44),1,0)+IF(AND(R7&lt;&gt;"",R7=$V$45),1,0)</f>
        <v>0</v>
      </c>
      <c r="AW6" s="10">
        <f aca="true" t="shared" si="2" ref="AW6:AW24">AVERAGE((AV6/0.1))</f>
        <v>0</v>
      </c>
    </row>
    <row r="7" spans="1:49" ht="15">
      <c r="A7" s="36"/>
      <c r="B7" s="1">
        <v>2</v>
      </c>
      <c r="C7" s="28" t="s">
        <v>25</v>
      </c>
      <c r="D7" s="30">
        <v>0</v>
      </c>
      <c r="E7" s="30">
        <v>2</v>
      </c>
      <c r="F7" s="30">
        <v>1</v>
      </c>
      <c r="G7" s="30">
        <v>1</v>
      </c>
      <c r="H7" s="30">
        <v>2</v>
      </c>
      <c r="I7" s="30">
        <v>2</v>
      </c>
      <c r="J7" s="30">
        <v>1</v>
      </c>
      <c r="K7" s="30">
        <v>1</v>
      </c>
      <c r="L7" s="30">
        <v>2</v>
      </c>
      <c r="M7" s="30">
        <v>1</v>
      </c>
      <c r="N7" s="30">
        <v>1</v>
      </c>
      <c r="O7" s="30">
        <v>1</v>
      </c>
      <c r="P7" s="30">
        <v>1</v>
      </c>
      <c r="Q7" s="30">
        <v>1</v>
      </c>
      <c r="R7" s="30">
        <v>1</v>
      </c>
      <c r="S7" s="4"/>
      <c r="T7" s="4">
        <f>IF(AND(D8&lt;&gt;"",D8=$U$28),1,0)+IF(AND(E8&lt;&gt;"",E8=$U$29),1,0)+IF(AND(F8&lt;&gt;"",F8=$U$30),1,0)+IF(AND(G8&lt;&gt;"",G8=$U$31),1,0)+IF(AND(H8&lt;&gt;"",H8=$U$32),1,0)+IF(AND(I8&lt;&gt;"",I8=$U$33),1,0)+IF(AND(J8&lt;&gt;"",J8=$U$34),1,0)+IF(AND(K8&lt;&gt;"",K8=$U$35),1,0)+IF(AND(L8&lt;&gt;"",L8=$U$36),1,0)+IF(AND(M8&lt;&gt;"",M8=$U$37),1,0)+IF(AND(N7&lt;&gt;"",N7=$V$41),1,0)+IF(AND(O7&lt;&gt;"",O7=$V$42),1,0)+IF(AND(P7&lt;&gt;"",P7=$V$43),1,0)+IF(AND(Q7&lt;&gt;"",Q7=$V$44),1,0)+IF(AND(R7&lt;&gt;"",R7=$V$45),1,0)</f>
        <v>0</v>
      </c>
      <c r="U7" s="7">
        <f t="shared" si="0"/>
      </c>
      <c r="V7" s="5"/>
      <c r="W7" s="94"/>
      <c r="X7" s="1">
        <v>2</v>
      </c>
      <c r="Y7" s="28" t="s">
        <v>32</v>
      </c>
      <c r="Z7" s="30">
        <v>1</v>
      </c>
      <c r="AA7" s="30">
        <v>0</v>
      </c>
      <c r="AB7" s="30">
        <v>1</v>
      </c>
      <c r="AC7" s="30">
        <v>1</v>
      </c>
      <c r="AD7" s="30">
        <v>0</v>
      </c>
      <c r="AE7" s="30">
        <v>2</v>
      </c>
      <c r="AF7" s="30">
        <v>1</v>
      </c>
      <c r="AG7" s="30">
        <v>1</v>
      </c>
      <c r="AH7" s="30">
        <v>2</v>
      </c>
      <c r="AI7" s="30">
        <v>0</v>
      </c>
      <c r="AJ7" s="9"/>
      <c r="AK7" s="9"/>
      <c r="AL7" s="9"/>
      <c r="AM7" s="9"/>
      <c r="AN7" s="9"/>
      <c r="AO7" s="4"/>
      <c r="AP7" s="4">
        <f>IF(AND(Z7&lt;&gt;"",Z7=$U$28),1,0)+IF(AND(AA7&lt;&gt;"",AA7=$U$29),1,0)+IF(AND(AB7&lt;&gt;"",AB7=$U$30),1,0)+IF(AND(AC7&lt;&gt;"",AC7=$U$31),1,0)+IF(AND(AD7&lt;&gt;"",AD7=$U$32),1,0)+IF(AND(AE7&lt;&gt;"",AE7=$U$33),1,0)+IF(AND(AF7&lt;&gt;"",AF7=$U$34),1,0)+IF(AND(AG7&lt;&gt;"",AG7=$U$35),1,0)+IF(AND(AH7&lt;&gt;"",AH7=$U$36),1,0)+IF(AND(AI7&lt;&gt;"",AI7=$U$37),1,0)+IF(AND(AJ7&lt;&gt;"",AJ7=$V$41),1,0)+IF(AND(AK7&lt;&gt;"",AK7=$V$42),1,0)+IF(AND(AL7&lt;&gt;"",AL7=$V$43),1,0)+IF(AND(AM7&lt;&gt;"",AM7=$V$44),1,0)+IF(AND(AN7&lt;&gt;"",AN7=$V$45),1,0)</f>
        <v>0</v>
      </c>
      <c r="AQ7" s="7">
        <f t="shared" si="1"/>
      </c>
      <c r="AR7" s="5"/>
      <c r="AS7" s="62"/>
      <c r="AT7" s="12">
        <v>3</v>
      </c>
      <c r="AU7" s="28" t="str">
        <f>C7</f>
        <v>darsal17</v>
      </c>
      <c r="AV7" s="4">
        <f>IF(AND(D7&lt;&gt;"",D7=$U$28),1,0)+IF(AND(E7&lt;&gt;"",E7=$U$29),1,0)+IF(AND(F7&lt;&gt;"",F7=$U$30),1,0)+IF(AND(G7&lt;&gt;"",G7=$U$31),1,0)+IF(AND(H7&lt;&gt;"",H7=$U$32),1,0)+IF(AND(I7&lt;&gt;"",I7=$U$33),1,0)+IF(AND(J7&lt;&gt;"",J7=$U$34),1,0)+IF(AND(K7&lt;&gt;"",K7=$U$35),1,0)+IF(AND(L7&lt;&gt;"",L7=$U$36),1,0)+IF(AND(M7&lt;&gt;"",M7=$U$37),1,0)+IF(AND(N8&lt;&gt;"",N8=$V$41),1,0)+IF(AND(O8&lt;&gt;"",O8=$V$42),1,0)+IF(AND(P8&lt;&gt;"",P8=$V$43),1,0)+IF(AND(Q8&lt;&gt;"",Q8=$V$44),1,0)+IF(AND(R8&lt;&gt;"",R8=$V$45),1,0)</f>
        <v>0</v>
      </c>
      <c r="AW7" s="10">
        <f t="shared" si="2"/>
        <v>0</v>
      </c>
    </row>
    <row r="8" spans="1:49" ht="15">
      <c r="A8" s="36"/>
      <c r="B8" s="1">
        <v>3</v>
      </c>
      <c r="C8" s="30" t="s">
        <v>26</v>
      </c>
      <c r="D8" s="30">
        <v>1</v>
      </c>
      <c r="E8" s="30">
        <v>2</v>
      </c>
      <c r="F8" s="30">
        <v>1</v>
      </c>
      <c r="G8" s="30">
        <v>1</v>
      </c>
      <c r="H8" s="30">
        <v>2</v>
      </c>
      <c r="I8" s="30">
        <v>2</v>
      </c>
      <c r="J8" s="30">
        <v>1</v>
      </c>
      <c r="K8" s="30">
        <v>1</v>
      </c>
      <c r="L8" s="30">
        <v>2</v>
      </c>
      <c r="M8" s="30">
        <v>0</v>
      </c>
      <c r="N8" s="9"/>
      <c r="O8" s="9"/>
      <c r="P8" s="9"/>
      <c r="Q8" s="9"/>
      <c r="R8" s="9"/>
      <c r="S8" s="4"/>
      <c r="T8" s="4">
        <f>IF(AND(D7&lt;&gt;"",D7=$U$28),1,0)+IF(AND(E7&lt;&gt;"",E7=$U$29),1,0)+IF(AND(F7&lt;&gt;"",F7=$U$30),1,0)+IF(AND(G7&lt;&gt;"",G7=$U$31),1,0)+IF(AND(H7&lt;&gt;"",H7=$U$32),1,0)+IF(AND(I7&lt;&gt;"",I7=$U$33),1,0)+IF(AND(J7&lt;&gt;"",J7=$U$34),1,0)+IF(AND(K7&lt;&gt;"",K7=$U$35),1,0)+IF(AND(L7&lt;&gt;"",L7=$U$36),1,0)+IF(AND(M7&lt;&gt;"",M7=$U$37),1,0)+IF(AND(N8&lt;&gt;"",N8=$V$41),1,0)+IF(AND(O8&lt;&gt;"",O8=$V$42),1,0)+IF(AND(P8&lt;&gt;"",P8=$V$43),1,0)+IF(AND(Q8&lt;&gt;"",Q8=$V$44),1,0)+IF(AND(R8&lt;&gt;"",R8=$V$45),1,0)</f>
        <v>0</v>
      </c>
      <c r="U8" s="7">
        <f t="shared" si="0"/>
      </c>
      <c r="V8" s="5"/>
      <c r="W8" s="94"/>
      <c r="X8" s="1">
        <v>3</v>
      </c>
      <c r="Y8" s="28" t="s">
        <v>33</v>
      </c>
      <c r="Z8" s="30">
        <v>1</v>
      </c>
      <c r="AA8" s="30">
        <v>0</v>
      </c>
      <c r="AB8" s="30">
        <v>1</v>
      </c>
      <c r="AC8" s="30">
        <v>1</v>
      </c>
      <c r="AD8" s="30">
        <v>2</v>
      </c>
      <c r="AE8" s="30">
        <v>2</v>
      </c>
      <c r="AF8" s="30">
        <v>0</v>
      </c>
      <c r="AG8" s="30">
        <v>0</v>
      </c>
      <c r="AH8" s="30">
        <v>2</v>
      </c>
      <c r="AI8" s="30">
        <v>1</v>
      </c>
      <c r="AJ8" s="9"/>
      <c r="AK8" s="9"/>
      <c r="AL8" s="9"/>
      <c r="AM8" s="9"/>
      <c r="AN8" s="9"/>
      <c r="AO8" s="4"/>
      <c r="AP8" s="4">
        <f>IF(AND(Z8&lt;&gt;"",Z8=$U$28),1,0)+IF(AND(AA8&lt;&gt;"",AA8=$U$29),1,0)+IF(AND(AB8&lt;&gt;"",AB8=$U$30),1,0)+IF(AND(AC8&lt;&gt;"",AC8=$U$31),1,0)+IF(AND(AD8&lt;&gt;"",AD8=$U$32),1,0)+IF(AND(AE8&lt;&gt;"",AE8=$U$33),1,0)+IF(AND(AF8&lt;&gt;"",AF8=$U$34),1,0)+IF(AND(AG8&lt;&gt;"",AG8=$U$35),1,0)+IF(AND(AH8&lt;&gt;"",AH8=$U$36),1,0)+IF(AND(AI8&lt;&gt;"",AI8=$U$37),1,0)+IF(AND(AJ8&lt;&gt;"",AJ8=$V$41),1,0)+IF(AND(AK8&lt;&gt;"",AK8=$V$42),1,0)+IF(AND(AL8&lt;&gt;"",AL8=$V$43),1,0)+IF(AND(AM8&lt;&gt;"",AM8=$V$44),1,0)+IF(AND(AN8&lt;&gt;"",AN8=$V$45),1,0)</f>
        <v>0</v>
      </c>
      <c r="AQ8" s="7">
        <f t="shared" si="1"/>
      </c>
      <c r="AR8" s="5"/>
      <c r="AS8" s="62"/>
      <c r="AT8" s="12">
        <v>4</v>
      </c>
      <c r="AU8" s="28" t="str">
        <f>C9</f>
        <v>ЧБР</v>
      </c>
      <c r="AV8" s="4">
        <f>IF(AND(D9&lt;&gt;"",D9=$U$28),1,0)+IF(AND(E9&lt;&gt;"",E9=$U$29),1,0)+IF(AND(F9&lt;&gt;"",F9=$U$30),1,0)+IF(AND(G9&lt;&gt;"",G9=$U$31),1,0)+IF(AND(H9&lt;&gt;"",H9=$U$32),1,0)+IF(AND(I9&lt;&gt;"",I9=$U$33),1,0)+IF(AND(J9&lt;&gt;"",J9=$U$34),1,0)+IF(AND(K9&lt;&gt;"",K9=$U$35),1,0)+IF(AND(L9&lt;&gt;"",L9=$U$36),1,0)+IF(AND(M9&lt;&gt;"",M9=$U$37),1,0)+IF(AND(N9&lt;&gt;"",N9=$V$41),1,0)+IF(AND(O9&lt;&gt;"",O9=$V$42),1,0)+IF(AND(P9&lt;&gt;"",P9=$V$43),1,0)+IF(AND(Q9&lt;&gt;"",Q9=$V$44),1,0)+IF(AND(R9&lt;&gt;"",R9=$V$45),1,0)</f>
        <v>0</v>
      </c>
      <c r="AW8" s="10">
        <f t="shared" si="2"/>
        <v>0</v>
      </c>
    </row>
    <row r="9" spans="1:49" ht="15">
      <c r="A9" s="36"/>
      <c r="B9" s="1">
        <v>4</v>
      </c>
      <c r="C9" s="6" t="s">
        <v>27</v>
      </c>
      <c r="D9" s="30">
        <v>1</v>
      </c>
      <c r="E9" s="30">
        <v>2</v>
      </c>
      <c r="F9" s="30">
        <v>1</v>
      </c>
      <c r="G9" s="30">
        <v>0</v>
      </c>
      <c r="H9" s="30">
        <v>2</v>
      </c>
      <c r="I9" s="30">
        <v>0</v>
      </c>
      <c r="J9" s="30">
        <v>1</v>
      </c>
      <c r="K9" s="30">
        <v>1</v>
      </c>
      <c r="L9" s="30">
        <v>2</v>
      </c>
      <c r="M9" s="30">
        <v>0</v>
      </c>
      <c r="N9" s="30">
        <v>1</v>
      </c>
      <c r="O9" s="30">
        <v>1</v>
      </c>
      <c r="P9" s="30">
        <v>1</v>
      </c>
      <c r="Q9" s="30">
        <v>1</v>
      </c>
      <c r="R9" s="30">
        <v>1</v>
      </c>
      <c r="S9" s="4"/>
      <c r="T9" s="4">
        <f>IF(AND(D9&lt;&gt;"",D9=$U$28),1,0)+IF(AND(E9&lt;&gt;"",E9=$U$29),1,0)+IF(AND(F9&lt;&gt;"",F9=$U$30),1,0)+IF(AND(G9&lt;&gt;"",G9=$U$31),1,0)+IF(AND(H9&lt;&gt;"",H9=$U$32),1,0)+IF(AND(I9&lt;&gt;"",I9=$U$33),1,0)+IF(AND(J9&lt;&gt;"",J9=$U$34),1,0)+IF(AND(K9&lt;&gt;"",K9=$U$35),1,0)+IF(AND(L9&lt;&gt;"",L9=$U$36),1,0)+IF(AND(M9&lt;&gt;"",M9=$U$37),1,0)+IF(AND(N9&lt;&gt;"",N9=$V$41),1,0)+IF(AND(O9&lt;&gt;"",O9=$V$42),1,0)+IF(AND(P9&lt;&gt;"",P9=$V$43),1,0)+IF(AND(Q9&lt;&gt;"",Q9=$V$44),1,0)+IF(AND(R9&lt;&gt;"",R9=$V$45),1,0)</f>
        <v>0</v>
      </c>
      <c r="U9" s="7">
        <f t="shared" si="0"/>
      </c>
      <c r="V9" s="5"/>
      <c r="W9" s="94"/>
      <c r="X9" s="1">
        <v>4</v>
      </c>
      <c r="Y9" s="28" t="s">
        <v>34</v>
      </c>
      <c r="Z9" s="30">
        <v>1</v>
      </c>
      <c r="AA9" s="30">
        <v>2</v>
      </c>
      <c r="AB9" s="30">
        <v>1</v>
      </c>
      <c r="AC9" s="30">
        <v>1</v>
      </c>
      <c r="AD9" s="30">
        <v>0</v>
      </c>
      <c r="AE9" s="30">
        <v>0</v>
      </c>
      <c r="AF9" s="30">
        <v>1</v>
      </c>
      <c r="AG9" s="30">
        <v>0</v>
      </c>
      <c r="AH9" s="30">
        <v>2</v>
      </c>
      <c r="AI9" s="30">
        <v>1</v>
      </c>
      <c r="AJ9" s="9"/>
      <c r="AK9" s="9"/>
      <c r="AL9" s="9"/>
      <c r="AM9" s="9"/>
      <c r="AN9" s="9"/>
      <c r="AO9" s="31"/>
      <c r="AP9" s="4">
        <f>IF(AND(Z9&lt;&gt;"",Z9=$U$28),1,0)+IF(AND(AA9&lt;&gt;"",AA9=$U$29),1,0)+IF(AND(AB9&lt;&gt;"",AB9=$U$30),1,0)+IF(AND(AC9&lt;&gt;"",AC9=$U$31),1,0)+IF(AND(AD9&lt;&gt;"",AD9=$U$32),1,0)+IF(AND(AE9&lt;&gt;"",AE9=$U$33),1,0)+IF(AND(AF9&lt;&gt;"",AF9=$U$34),1,0)+IF(AND(AG9&lt;&gt;"",AG9=$U$35),1,0)+IF(AND(AH9&lt;&gt;"",AH9=$U$36),1,0)+IF(AND(AI9&lt;&gt;"",AI9=$U$37),1,0)+IF(AND(AJ9&lt;&gt;"",AJ9=$V$41),1,0)+IF(AND(AK9&lt;&gt;"",AK9=$V$42),1,0)+IF(AND(AL9&lt;&gt;"",AL9=$V$43),1,0)+IF(AND(AM9&lt;&gt;"",AM9=$V$44),1,0)+IF(AND(AN9&lt;&gt;"",AN9=$V$45),1,0)</f>
        <v>0</v>
      </c>
      <c r="AQ9" s="7">
        <f t="shared" si="1"/>
      </c>
      <c r="AR9" s="5"/>
      <c r="AS9" s="62"/>
      <c r="AT9" s="12">
        <v>5</v>
      </c>
      <c r="AU9" s="28" t="str">
        <f>Y6</f>
        <v>Rodion</v>
      </c>
      <c r="AV9" s="4">
        <f>IF(AND(Z6&lt;&gt;"",Z6=$U$28),1,0)+IF(AND(AA6&lt;&gt;"",AA6=$U$29),1,0)+IF(AND(AB6&lt;&gt;"",AB6=$U$30),1,0)+IF(AND(AC6&lt;&gt;"",AC6=$U$31),1,0)+IF(AND(AD6&lt;&gt;"",AD6=$U$32),1,0)+IF(AND(AE6&lt;&gt;"",AE6=$U$33),1,0)+IF(AND(AF6&lt;&gt;"",AF6=$U$34),1,0)+IF(AND(AG6&lt;&gt;"",AG6=$U$35),1,0)+IF(AND(AH6&lt;&gt;"",AH6=$U$36),1,0)+IF(AND(AI6&lt;&gt;"",AI6=$U$37),1,0)+IF(AND(AJ6&lt;&gt;"",AJ6=$V$41),1,0)+IF(AND(AK6&lt;&gt;"",AK6=$V$42),1,0)+IF(AND(AL6&lt;&gt;"",AL6=$V$43),1,0)+IF(AND(AM6&lt;&gt;"",AM6=$V$44),1,0)+IF(AND(AN6&lt;&gt;"",AN6=$V$45),1,0)</f>
        <v>0</v>
      </c>
      <c r="AW9" s="10">
        <f t="shared" si="2"/>
        <v>0</v>
      </c>
    </row>
    <row r="10" spans="1:49" ht="15">
      <c r="A10" s="36"/>
      <c r="B10" s="1">
        <v>5</v>
      </c>
      <c r="C10" s="30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4"/>
      <c r="T10" s="4">
        <f>IF(AND(D10&lt;&gt;"",D10=$U$28),1,0)+IF(AND(E10&lt;&gt;"",E10=$U$29),1,0)+IF(AND(F10&lt;&gt;"",F10=$U$30),1,0)+IF(AND(G10&lt;&gt;"",G10=$U$31),1,0)+IF(AND(H10&lt;&gt;"",H10=$U$32),1,0)+IF(AND(I10&lt;&gt;"",I10=$U$33),1,0)+IF(AND(J10&lt;&gt;"",J10=$U$34),1,0)+IF(AND(K10&lt;&gt;"",K10=$U$35),1,0)+IF(AND(L10&lt;&gt;"",L10=$U$36),1,0)+IF(AND(M10&lt;&gt;"",M10=$U$37),1,0)+IF(AND(N10&lt;&gt;"",N10=$V$41),1,0)+IF(AND(O10&lt;&gt;"",O10=$V$42),1,0)+IF(AND(P10&lt;&gt;"",P10=$V$43),1,0)+IF(AND(Q10&lt;&gt;"",Q10=$V$44),1,0)+IF(AND(R10&lt;&gt;"",R10=$V$45),1,0)</f>
        <v>0</v>
      </c>
      <c r="U10" s="7">
        <f t="shared" si="0"/>
      </c>
      <c r="V10" s="5"/>
      <c r="W10" s="94"/>
      <c r="X10" s="1">
        <v>5</v>
      </c>
      <c r="Y10" s="28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4"/>
      <c r="AP10" s="4">
        <f>IF(AND(Z10&lt;&gt;"",Z10=$U$28),1,0)+IF(AND(AA10&lt;&gt;"",AA10=$U$29),1,0)+IF(AND(AB10&lt;&gt;"",AB10=$U$30),1,0)+IF(AND(AC10&lt;&gt;"",AC10=$U$31),1,0)+IF(AND(AD10&lt;&gt;"",AD10=$U$32),1,0)+IF(AND(AE10&lt;&gt;"",AE10=$U$33),1,0)+IF(AND(AF10&lt;&gt;"",AF10=$U$34),1,0)+IF(AND(AG10&lt;&gt;"",AG10=$U$35),1,0)+IF(AND(AH10&lt;&gt;"",AH10=$U$36),1,0)+IF(AND(AI10&lt;&gt;"",AI10=$U$37),1,0)+IF(AND(AJ10&lt;&gt;"",AJ10=$V$41),1,0)+IF(AND(AK10&lt;&gt;"",AK10=$V$42),1,0)+IF(AND(AL10&lt;&gt;"",AL10=$V$43),1,0)+IF(AND(AM10&lt;&gt;"",AM10=$V$44),1,0)+IF(AND(AN10&lt;&gt;"",AN10=$V$45),1,0)</f>
        <v>0</v>
      </c>
      <c r="AQ10" s="7">
        <f t="shared" si="1"/>
      </c>
      <c r="AR10" s="5"/>
      <c r="AS10" s="62"/>
      <c r="AT10" s="12">
        <v>6</v>
      </c>
      <c r="AU10" s="28" t="str">
        <f>Y7</f>
        <v>HomGr</v>
      </c>
      <c r="AV10" s="4">
        <f>IF(AND(Z7&lt;&gt;"",Z7=$U$28),1,0)+IF(AND(AA7&lt;&gt;"",AA7=$U$29),1,0)+IF(AND(AB7&lt;&gt;"",AB7=$U$30),1,0)+IF(AND(AC7&lt;&gt;"",AC7=$U$31),1,0)+IF(AND(AD7&lt;&gt;"",AD7=$U$32),1,0)+IF(AND(AE7&lt;&gt;"",AE7=$U$33),1,0)+IF(AND(AF7&lt;&gt;"",AF7=$U$34),1,0)+IF(AND(AG7&lt;&gt;"",AG7=$U$35),1,0)+IF(AND(AH7&lt;&gt;"",AH7=$U$36),1,0)+IF(AND(AI7&lt;&gt;"",AI7=$U$37),1,0)+IF(AND(AJ7&lt;&gt;"",AJ7=$V$41),1,0)+IF(AND(AK7&lt;&gt;"",AK7=$V$42),1,0)+IF(AND(AL7&lt;&gt;"",AL7=$V$43),1,0)+IF(AND(AM7&lt;&gt;"",AM7=$V$44),1,0)+IF(AND(AN7&lt;&gt;"",AN7=$V$45),1,0)</f>
        <v>0</v>
      </c>
      <c r="AW10" s="10">
        <f t="shared" si="2"/>
        <v>0</v>
      </c>
    </row>
    <row r="11" spans="1:49" ht="15">
      <c r="A11" s="36"/>
      <c r="B11" s="1">
        <v>6</v>
      </c>
      <c r="C11" s="6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4"/>
      <c r="T11" s="4">
        <f>IF(AND(D11&lt;&gt;"",D11=$U$28),1,0)+IF(AND(E11&lt;&gt;"",E11=$U$29),1,0)+IF(AND(F11&lt;&gt;"",F11=$U$30),1,0)+IF(AND(G11&lt;&gt;"",G11=$U$31),1,0)+IF(AND(H11&lt;&gt;"",H11=$U$32),1,0)+IF(AND(I11&lt;&gt;"",I11=$U$33),1,0)+IF(AND(J11&lt;&gt;"",J11=$U$34),1,0)+IF(AND(K11&lt;&gt;"",K11=$U$35),1,0)+IF(AND(L11&lt;&gt;"",L11=$U$36),1,0)+IF(AND(M11&lt;&gt;"",M11=$U$37),1,0)+IF(AND(N11&lt;&gt;"",N11=$V$41),1,0)+IF(AND(O11&lt;&gt;"",O11=$V$42),1,0)+IF(AND(P11&lt;&gt;"",P11=$V$43),1,0)+IF(AND(Q11&lt;&gt;"",Q11=$V$44),1,0)+IF(AND(R11&lt;&gt;"",R11=$V$45),1,0)</f>
        <v>0</v>
      </c>
      <c r="U11" s="7">
        <f t="shared" si="0"/>
      </c>
      <c r="V11" s="5"/>
      <c r="W11" s="94"/>
      <c r="X11" s="1">
        <v>6</v>
      </c>
      <c r="Y11" s="28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4"/>
      <c r="AP11" s="4">
        <f>IF(AND(Z11&lt;&gt;"",Z11=$U$28),1,0)+IF(AND(AA11&lt;&gt;"",AA11=$U$29),1,0)+IF(AND(AB11&lt;&gt;"",AB11=$U$30),1,0)+IF(AND(AC11&lt;&gt;"",AC11=$U$31),1,0)+IF(AND(AD11&lt;&gt;"",AD11=$U$32),1,0)+IF(AND(AE11&lt;&gt;"",AE11=$U$33),1,0)+IF(AND(AF11&lt;&gt;"",AF11=$U$34),1,0)+IF(AND(AG11&lt;&gt;"",AG11=$U$35),1,0)+IF(AND(AH11&lt;&gt;"",AH11=$U$36),1,0)+IF(AND(AI11&lt;&gt;"",AI11=$U$37),1,0)+IF(AND(AJ11&lt;&gt;"",AJ11=$V$41),1,0)+IF(AND(AK11&lt;&gt;"",AK11=$V$42),1,0)+IF(AND(AL11&lt;&gt;"",AL11=$V$43),1,0)+IF(AND(AM11&lt;&gt;"",AM11=$V$44),1,0)+IF(AND(AN11&lt;&gt;"",AN11=$V$45),1,0)</f>
        <v>0</v>
      </c>
      <c r="AQ11" s="7">
        <f t="shared" si="1"/>
      </c>
      <c r="AR11" s="5"/>
      <c r="AS11" s="62"/>
      <c r="AT11" s="12">
        <v>7</v>
      </c>
      <c r="AU11" s="28" t="str">
        <f>Y8</f>
        <v>neOF</v>
      </c>
      <c r="AV11" s="4">
        <f>IF(AND(Z8&lt;&gt;"",Z8=$U$28),1,0)+IF(AND(AA8&lt;&gt;"",AA8=$U$29),1,0)+IF(AND(AB8&lt;&gt;"",AB8=$U$30),1,0)+IF(AND(AC8&lt;&gt;"",AC8=$U$31),1,0)+IF(AND(AD8&lt;&gt;"",AD8=$U$32),1,0)+IF(AND(AE8&lt;&gt;"",AE8=$U$33),1,0)+IF(AND(AF8&lt;&gt;"",AF8=$U$34),1,0)+IF(AND(AG8&lt;&gt;"",AG8=$U$35),1,0)+IF(AND(AH8&lt;&gt;"",AH8=$U$36),1,0)+IF(AND(AI8&lt;&gt;"",AI8=$U$37),1,0)+IF(AND(AJ8&lt;&gt;"",AJ8=$V$41),1,0)+IF(AND(AK8&lt;&gt;"",AK8=$V$42),1,0)+IF(AND(AL8&lt;&gt;"",AL8=$V$43),1,0)+IF(AND(AM8&lt;&gt;"",AM8=$V$44),1,0)+IF(AND(AN8&lt;&gt;"",AN8=$V$45),1,0)</f>
        <v>0</v>
      </c>
      <c r="AW11" s="10">
        <f t="shared" si="2"/>
        <v>0</v>
      </c>
    </row>
    <row r="12" spans="1:49" ht="15">
      <c r="A12" s="36"/>
      <c r="B12" s="53" t="s"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61"/>
      <c r="O12" s="61"/>
      <c r="P12" s="61"/>
      <c r="Q12" s="61"/>
      <c r="R12" s="61"/>
      <c r="S12" s="61"/>
      <c r="T12" s="54"/>
      <c r="U12" s="61"/>
      <c r="V12" s="49"/>
      <c r="W12" s="94"/>
      <c r="X12" s="53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5"/>
      <c r="AS12" s="62"/>
      <c r="AT12" s="12">
        <v>8</v>
      </c>
      <c r="AU12" s="28" t="str">
        <f>Y9</f>
        <v>All9sk`a</v>
      </c>
      <c r="AV12" s="4">
        <f>IF(AND(Z9&lt;&gt;"",Z9=$U$28),1,0)+IF(AND(AA9&lt;&gt;"",AA9=$U$29),1,0)+IF(AND(AB9&lt;&gt;"",AB9=$U$30),1,0)+IF(AND(AC9&lt;&gt;"",AC9=$U$31),1,0)+IF(AND(AD9&lt;&gt;"",AD9=$U$32),1,0)+IF(AND(AE9&lt;&gt;"",AE9=$U$33),1,0)+IF(AND(AF9&lt;&gt;"",AF9=$U$34),1,0)+IF(AND(AG9&lt;&gt;"",AG9=$U$35),1,0)+IF(AND(AH9&lt;&gt;"",AH9=$U$36),1,0)+IF(AND(AI9&lt;&gt;"",AI9=$U$37),1,0)+IF(AND(AJ9&lt;&gt;"",AJ9=$V$41),1,0)+IF(AND(AK9&lt;&gt;"",AK9=$V$42),1,0)+IF(AND(AL9&lt;&gt;"",AL9=$V$43),1,0)+IF(AND(AM9&lt;&gt;"",AM9=$V$44),1,0)+IF(AND(AN9&lt;&gt;"",AN9=$V$45),1,0)</f>
        <v>0</v>
      </c>
      <c r="AW12" s="10">
        <f t="shared" si="2"/>
        <v>0</v>
      </c>
    </row>
    <row r="13" spans="1:49" ht="15">
      <c r="A13" s="36"/>
      <c r="B13" s="1">
        <v>7</v>
      </c>
      <c r="C13" s="29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83"/>
      <c r="T13" s="19">
        <f>IF(AND(D13&lt;&gt;"",D13=$U$28),1,0)+IF(AND(E13&lt;&gt;"",E13=$U$29),1,0)+IF(AND(F13&lt;&gt;"",F13=$U$30),1,0)+IF(AND(G13&lt;&gt;"",G13=$U$31),1,0)+IF(AND(H13&lt;&gt;"",H13=$U$32),1,0)+IF(AND(I13&lt;&gt;"",I13=$U$33),1,0)+IF(AND(J13&lt;&gt;"",J13=$U$34),1,0)+IF(AND(K13&lt;&gt;"",K13=$U$35),1,0)+IF(AND(L13&lt;&gt;"",L13=$U$36),1,0)+IF(AND(M13&lt;&gt;"",M13=$U$37),1,0)+IF(AND(N13&lt;&gt;"",N13=$V$41),1,0)+IF(AND(O13&lt;&gt;"",O13=$V$42),1,0)+IF(AND(P13&lt;&gt;"",P13=$V$43),1,0)+IF(AND(Q13&lt;&gt;"",Q13=$V$44),1,0)+IF(AND(R13&lt;&gt;"",R13=$V$45),1,0)</f>
        <v>0</v>
      </c>
      <c r="U13" s="86"/>
      <c r="V13" s="87"/>
      <c r="W13" s="94"/>
      <c r="X13" s="1">
        <v>7</v>
      </c>
      <c r="Y13" s="28"/>
      <c r="Z13" s="9"/>
      <c r="AA13" s="9"/>
      <c r="AB13" s="9"/>
      <c r="AC13" s="9"/>
      <c r="AD13" s="9"/>
      <c r="AE13" s="9"/>
      <c r="AF13" s="9"/>
      <c r="AG13" s="34"/>
      <c r="AH13" s="9"/>
      <c r="AI13" s="9"/>
      <c r="AJ13" s="9"/>
      <c r="AK13" s="9"/>
      <c r="AL13" s="9"/>
      <c r="AM13" s="9"/>
      <c r="AN13" s="9"/>
      <c r="AO13" s="83"/>
      <c r="AP13" s="4">
        <f>IF(AND(Z13&lt;&gt;"",Z13=$U$28),1,0)+IF(AND(AA13&lt;&gt;"",AA13=$U$29),1,0)+IF(AND(AB13&lt;&gt;"",AB13=$U$30),1,0)+IF(AND(AC13&lt;&gt;"",AC13=$U$31),1,0)+IF(AND(AD13&lt;&gt;"",AD13=$U$32),1,0)+IF(AND(AE13&lt;&gt;"",AE13=$U$33),1,0)+IF(AND(AF13&lt;&gt;"",AF13=$U$34),1,0)+IF(AND(AG13&lt;&gt;"",AG13=$U$35),1,0)+IF(AND(AH13&lt;&gt;"",AH13=$U$36),1,0)+IF(AND(AI13&lt;&gt;"",AI13=$U$37),1,0)+IF(AND(AJ13&lt;&gt;"",AJ13=$V$41),1,0)+IF(AND(AK13&lt;&gt;"",AK13=$V$42),1,0)+IF(AND(AL13&lt;&gt;"",AL13=$V$43),1,0)+IF(AND(AM13&lt;&gt;"",AM13=$V$44),1,0)+IF(AND(AN13&lt;&gt;"",AN13=$V$45),1,0)</f>
        <v>0</v>
      </c>
      <c r="AQ13" s="86"/>
      <c r="AR13" s="87"/>
      <c r="AS13" s="62"/>
      <c r="AT13" s="12">
        <v>9</v>
      </c>
      <c r="AU13" s="9"/>
      <c r="AV13" s="9"/>
      <c r="AW13" s="10">
        <f t="shared" si="2"/>
        <v>0</v>
      </c>
    </row>
    <row r="14" spans="1:49" ht="15">
      <c r="A14" s="36"/>
      <c r="B14" s="1">
        <v>8</v>
      </c>
      <c r="C14" s="30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84"/>
      <c r="T14" s="19">
        <f>IF(AND(D14&lt;&gt;"",D14=$U$28),1,0)+IF(AND(E14&lt;&gt;"",E14=$U$29),1,0)+IF(AND(F14&lt;&gt;"",F14=$U$30),1,0)+IF(AND(G14&lt;&gt;"",G14=$U$31),1,0)+IF(AND(H14&lt;&gt;"",H14=$U$32),1,0)+IF(AND(I14&lt;&gt;"",I14=$U$33),1,0)+IF(AND(J14&lt;&gt;"",J14=$U$34),1,0)+IF(AND(K14&lt;&gt;"",K14=$U$35),1,0)+IF(AND(L14&lt;&gt;"",L14=$U$36),1,0)+IF(AND(M14&lt;&gt;"",M14=$U$37),1,0)+IF(AND(N14&lt;&gt;"",N14=$V$41),1,0)+IF(AND(O14&lt;&gt;"",O14=$V$42),1,0)+IF(AND(P14&lt;&gt;"",P14=$V$43),1,0)+IF(AND(Q14&lt;&gt;"",Q14=$V$44),1,0)+IF(AND(R14&lt;&gt;"",R14=$V$45),1,0)</f>
        <v>0</v>
      </c>
      <c r="U14" s="88"/>
      <c r="V14" s="89"/>
      <c r="W14" s="94"/>
      <c r="X14" s="1">
        <v>8</v>
      </c>
      <c r="Y14" s="28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84"/>
      <c r="AP14" s="4">
        <f>IF(AND(Z14&lt;&gt;"",Z14=$U$28),1,0)+IF(AND(AA14&lt;&gt;"",AA14=$U$29),1,0)+IF(AND(AB14&lt;&gt;"",AB14=$U$30),1,0)+IF(AND(AC14&lt;&gt;"",AC14=$U$31),1,0)+IF(AND(AD14&lt;&gt;"",AD14=$U$32),1,0)+IF(AND(AE14&lt;&gt;"",AE14=$U$33),1,0)+IF(AND(AF14&lt;&gt;"",AF14=$U$34),1,0)+IF(AND(AG14&lt;&gt;"",AG14=$U$35),1,0)+IF(AND(AH14&lt;&gt;"",AH14=$U$36),1,0)+IF(AND(AI14&lt;&gt;"",AI14=$U$37),1,0)+IF(AND(AJ14&lt;&gt;"",AJ14=$V$41),1,0)+IF(AND(AK14&lt;&gt;"",AK14=$V$42),1,0)+IF(AND(AL14&lt;&gt;"",AL14=$V$43),1,0)+IF(AND(AM14&lt;&gt;"",AM14=$V$44),1,0)+IF(AND(AN14&lt;&gt;"",AN14=$V$45),1,0)</f>
        <v>0</v>
      </c>
      <c r="AQ14" s="88"/>
      <c r="AR14" s="89"/>
      <c r="AS14" s="62"/>
      <c r="AT14" s="12">
        <v>10</v>
      </c>
      <c r="AU14" s="9"/>
      <c r="AV14" s="9"/>
      <c r="AW14" s="10">
        <f t="shared" si="2"/>
        <v>0</v>
      </c>
    </row>
    <row r="15" spans="1:49" ht="15">
      <c r="A15" s="36"/>
      <c r="B15" s="1">
        <v>9</v>
      </c>
      <c r="C15" s="28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84"/>
      <c r="T15" s="19">
        <f>IF(AND(D15&lt;&gt;"",D15=$U$28),1,0)+IF(AND(E15&lt;&gt;"",E15=$U$29),1,0)+IF(AND(F15&lt;&gt;"",F15=$U$30),1,0)+IF(AND(G15&lt;&gt;"",G15=$U$31),1,0)+IF(AND(H15&lt;&gt;"",H15=$U$32),1,0)+IF(AND(I15&lt;&gt;"",I15=$U$33),1,0)+IF(AND(J15&lt;&gt;"",J15=$U$34),1,0)+IF(AND(K15&lt;&gt;"",K15=$U$35),1,0)+IF(AND(L15&lt;&gt;"",L15=$U$36),1,0)+IF(AND(M15&lt;&gt;"",M15=$U$37),1,0)+IF(AND(N15&lt;&gt;"",N15=$V$41),1,0)+IF(AND(O15&lt;&gt;"",O15=$V$42),1,0)+IF(AND(P15&lt;&gt;"",P15=$V$43),1,0)+IF(AND(Q15&lt;&gt;"",Q15=$V$44),1,0)+IF(AND(R15&lt;&gt;"",R15=$V$45),1,0)</f>
        <v>0</v>
      </c>
      <c r="U15" s="88"/>
      <c r="V15" s="89"/>
      <c r="W15" s="94"/>
      <c r="X15" s="1">
        <v>9</v>
      </c>
      <c r="Y15" s="28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84"/>
      <c r="AP15" s="4">
        <f>IF(AND(Z15&lt;&gt;"",Z15=$U$28),1,0)+IF(AND(AA15&lt;&gt;"",AA15=$U$29),1,0)+IF(AND(AB15&lt;&gt;"",AB15=$U$30),1,0)+IF(AND(AC15&lt;&gt;"",AC15=$U$31),1,0)+IF(AND(AD15&lt;&gt;"",AD15=$U$32),1,0)+IF(AND(AE15&lt;&gt;"",AE15=$U$33),1,0)+IF(AND(AF15&lt;&gt;"",AF15=$U$34),1,0)+IF(AND(AG15&lt;&gt;"",AG15=$U$35),1,0)+IF(AND(AH15&lt;&gt;"",AH15=$U$36),1,0)+IF(AND(AI15&lt;&gt;"",AI15=$U$37),1,0)+IF(AND(AJ15&lt;&gt;"",AJ15=$V$41),1,0)+IF(AND(AK15&lt;&gt;"",AK15=$V$42),1,0)+IF(AND(AL15&lt;&gt;"",AL15=$V$43),1,0)+IF(AND(AM15&lt;&gt;"",AM15=$V$44),1,0)+IF(AND(AN15&lt;&gt;"",AN15=$V$45),1,0)</f>
        <v>0</v>
      </c>
      <c r="AQ15" s="88"/>
      <c r="AR15" s="89"/>
      <c r="AS15" s="62"/>
      <c r="AT15" s="12">
        <v>11</v>
      </c>
      <c r="AU15" s="9"/>
      <c r="AV15" s="9"/>
      <c r="AW15" s="10">
        <f t="shared" si="2"/>
        <v>0</v>
      </c>
    </row>
    <row r="16" spans="1:49" ht="15">
      <c r="A16" s="36"/>
      <c r="B16" s="1">
        <v>10</v>
      </c>
      <c r="C16" s="30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84"/>
      <c r="T16" s="19">
        <f>IF(AND(D16&lt;&gt;"",D16=$U$28),1,0)+IF(AND(E16&lt;&gt;"",E16=$U$29),1,0)+IF(AND(F16&lt;&gt;"",F16=$U$30),1,0)+IF(AND(G16&lt;&gt;"",G16=$U$31),1,0)+IF(AND(H16&lt;&gt;"",H16=$U$32),1,0)+IF(AND(I16&lt;&gt;"",I16=$U$33),1,0)+IF(AND(J16&lt;&gt;"",J16=$U$34),1,0)+IF(AND(K16&lt;&gt;"",K16=$U$35),1,0)+IF(AND(L16&lt;&gt;"",L16=$U$36),1,0)+IF(AND(M16&lt;&gt;"",M16=$U$37),1,0)+IF(AND(N16&lt;&gt;"",N16=$V$41),1,0)+IF(AND(O16&lt;&gt;"",O16=$V$42),1,0)+IF(AND(P16&lt;&gt;"",P16=$V$43),1,0)+IF(AND(Q16&lt;&gt;"",Q16=$V$44),1,0)+IF(AND(R16&lt;&gt;"",R16=$V$45),1,0)</f>
        <v>0</v>
      </c>
      <c r="U16" s="88"/>
      <c r="V16" s="89"/>
      <c r="W16" s="94"/>
      <c r="X16" s="1">
        <v>10</v>
      </c>
      <c r="Y16" s="28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84"/>
      <c r="AP16" s="4">
        <f>IF(AND(Z16&lt;&gt;"",Z16=$U$28),1,0)+IF(AND(AA16&lt;&gt;"",AA16=$U$29),1,0)+IF(AND(AB16&lt;&gt;"",AB16=$U$30),1,0)+IF(AND(AC16&lt;&gt;"",AC16=$U$31),1,0)+IF(AND(AD16&lt;&gt;"",AD16=$U$32),1,0)+IF(AND(AE16&lt;&gt;"",AE16=$U$33),1,0)+IF(AND(AF16&lt;&gt;"",AF16=$U$34),1,0)+IF(AND(AG16&lt;&gt;"",AG16=$U$35),1,0)+IF(AND(AH16&lt;&gt;"",AH16=$U$36),1,0)+IF(AND(AI16&lt;&gt;"",AI16=$U$37),1,0)+IF(AND(AJ16&lt;&gt;"",AJ16=$V$41),1,0)+IF(AND(AK16&lt;&gt;"",AK16=$V$42),1,0)+IF(AND(AL16&lt;&gt;"",AL16=$V$43),1,0)+IF(AND(AM16&lt;&gt;"",AM16=$V$44),1,0)+IF(AND(AN16&lt;&gt;"",AN16=$V$45),1,0)</f>
        <v>0</v>
      </c>
      <c r="AQ16" s="88"/>
      <c r="AR16" s="89"/>
      <c r="AS16" s="62"/>
      <c r="AT16" s="12">
        <v>12</v>
      </c>
      <c r="AU16" s="9"/>
      <c r="AV16" s="9"/>
      <c r="AW16" s="10">
        <f t="shared" si="2"/>
        <v>0</v>
      </c>
    </row>
    <row r="17" spans="1:49" ht="15">
      <c r="A17" s="36"/>
      <c r="B17" s="1">
        <v>11</v>
      </c>
      <c r="C17" s="6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84"/>
      <c r="T17" s="19">
        <f>IF(AND(D17&lt;&gt;"",D17=$U$28),1,0)+IF(AND(E17&lt;&gt;"",E17=$U$29),1,0)+IF(AND(F17&lt;&gt;"",F17=$U$30),1,0)+IF(AND(G17&lt;&gt;"",G17=$U$31),1,0)+IF(AND(H17&lt;&gt;"",H17=$U$32),1,0)+IF(AND(I17&lt;&gt;"",I17=$U$33),1,0)+IF(AND(J17&lt;&gt;"",J17=$U$34),1,0)+IF(AND(K17&lt;&gt;"",K17=$U$35),1,0)+IF(AND(L17&lt;&gt;"",L17=$U$36),1,0)+IF(AND(M17&lt;&gt;"",M17=$U$37),1,0)+IF(AND(N17&lt;&gt;"",N17=$V$41),1,0)+IF(AND(O17&lt;&gt;"",O17=$V$42),1,0)+IF(AND(P17&lt;&gt;"",P17=$V$43),1,0)+IF(AND(Q17&lt;&gt;"",Q17=$V$44),1,0)+IF(AND(R17&lt;&gt;"",R17=$V$45),1,0)</f>
        <v>0</v>
      </c>
      <c r="U17" s="88"/>
      <c r="V17" s="89"/>
      <c r="W17" s="94"/>
      <c r="X17" s="1">
        <v>11</v>
      </c>
      <c r="Y17" s="28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84"/>
      <c r="AP17" s="4">
        <f>IF(AND(Z17&lt;&gt;"",Z17=$U$28),1,0)+IF(AND(AA17&lt;&gt;"",AA17=$U$29),1,0)+IF(AND(AB17&lt;&gt;"",AB17=$U$30),1,0)+IF(AND(AC17&lt;&gt;"",AC17=$U$31),1,0)+IF(AND(AD17&lt;&gt;"",AD17=$U$32),1,0)+IF(AND(AE17&lt;&gt;"",AE17=$U$33),1,0)+IF(AND(AF17&lt;&gt;"",AF17=$U$34),1,0)+IF(AND(AG17&lt;&gt;"",AG17=$U$35),1,0)+IF(AND(AH17&lt;&gt;"",AH17=$U$36),1,0)+IF(AND(AI17&lt;&gt;"",AI17=$U$37),1,0)+IF(AND(AJ17&lt;&gt;"",AJ17=$V$41),1,0)+IF(AND(AK17&lt;&gt;"",AK17=$V$42),1,0)+IF(AND(AL17&lt;&gt;"",AL17=$V$43),1,0)+IF(AND(AM17&lt;&gt;"",AM17=$V$44),1,0)+IF(AND(AN17&lt;&gt;"",AN17=$V$45),1,0)</f>
        <v>0</v>
      </c>
      <c r="AQ17" s="88"/>
      <c r="AR17" s="89"/>
      <c r="AS17" s="62"/>
      <c r="AT17" s="12">
        <v>13</v>
      </c>
      <c r="AU17" s="9"/>
      <c r="AV17" s="9"/>
      <c r="AW17" s="10">
        <f t="shared" si="2"/>
        <v>0</v>
      </c>
    </row>
    <row r="18" spans="1:49" ht="15">
      <c r="A18" s="36"/>
      <c r="B18" s="1">
        <v>12</v>
      </c>
      <c r="C18" s="28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84"/>
      <c r="T18" s="19">
        <f>IF(AND(D18&lt;&gt;"",D18=$U$28),1,0)+IF(AND(E18&lt;&gt;"",E18=$U$29),1,0)+IF(AND(F18&lt;&gt;"",F18=$U$30),1,0)+IF(AND(G18&lt;&gt;"",G18=$U$31),1,0)+IF(AND(H18&lt;&gt;"",H18=$U$32),1,0)+IF(AND(I18&lt;&gt;"",I18=$U$33),1,0)+IF(AND(J18&lt;&gt;"",J18=$U$34),1,0)+IF(AND(K18&lt;&gt;"",K18=$U$35),1,0)+IF(AND(L18&lt;&gt;"",L18=$U$36),1,0)+IF(AND(M18&lt;&gt;"",M18=$U$37),1,0)+IF(AND(N18&lt;&gt;"",N18=$V$41),1,0)+IF(AND(O18&lt;&gt;"",O18=$V$42),1,0)+IF(AND(P18&lt;&gt;"",P18=$V$43),1,0)+IF(AND(Q18&lt;&gt;"",Q18=$V$44),1,0)+IF(AND(R18&lt;&gt;"",R18=$V$45),1,0)</f>
        <v>0</v>
      </c>
      <c r="U18" s="88"/>
      <c r="V18" s="89"/>
      <c r="W18" s="94"/>
      <c r="X18" s="1">
        <v>12</v>
      </c>
      <c r="Y18" s="6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84"/>
      <c r="AP18" s="4">
        <f>IF(AND(Z18&lt;&gt;"",Z18=$U$28),1,0)+IF(AND(AA18&lt;&gt;"",AA18=$U$29),1,0)+IF(AND(AB18&lt;&gt;"",AB18=$U$30),1,0)+IF(AND(AC18&lt;&gt;"",AC18=$U$31),1,0)+IF(AND(AD18&lt;&gt;"",AD18=$U$32),1,0)+IF(AND(AE18&lt;&gt;"",AE18=$U$33),1,0)+IF(AND(AF18&lt;&gt;"",AF18=$U$34),1,0)+IF(AND(AG18&lt;&gt;"",AG18=$U$35),1,0)+IF(AND(AH18&lt;&gt;"",AH18=$U$36),1,0)+IF(AND(AI18&lt;&gt;"",AI18=$U$37),1,0)+IF(AND(AJ18&lt;&gt;"",AJ18=$V$41),1,0)+IF(AND(AK18&lt;&gt;"",AK18=$V$42),1,0)+IF(AND(AL18&lt;&gt;"",AL18=$V$43),1,0)+IF(AND(AM18&lt;&gt;"",AM18=$V$44),1,0)+IF(AND(AN18&lt;&gt;"",AN18=$V$45),1,0)</f>
        <v>0</v>
      </c>
      <c r="AQ18" s="88"/>
      <c r="AR18" s="89"/>
      <c r="AS18" s="62"/>
      <c r="AT18" s="12">
        <v>14</v>
      </c>
      <c r="AU18" s="9"/>
      <c r="AV18" s="9"/>
      <c r="AW18" s="10">
        <f t="shared" si="2"/>
        <v>0</v>
      </c>
    </row>
    <row r="19" spans="1:49" ht="15">
      <c r="A19" s="36"/>
      <c r="B19" s="55" t="s">
        <v>9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89"/>
      <c r="W19" s="94"/>
      <c r="X19" s="55" t="s">
        <v>9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53"/>
      <c r="AS19" s="62"/>
      <c r="AT19" s="12">
        <v>15</v>
      </c>
      <c r="AU19" s="9"/>
      <c r="AV19" s="9"/>
      <c r="AW19" s="10">
        <f t="shared" si="2"/>
        <v>0</v>
      </c>
    </row>
    <row r="20" spans="1:49" ht="15">
      <c r="A20" s="36"/>
      <c r="B20" s="1">
        <v>1</v>
      </c>
      <c r="C20" s="30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84"/>
      <c r="T20" s="19">
        <f>IF(AND(D20&lt;&gt;"",D20=$U$28),1,0)+IF(AND(E20&lt;&gt;"",E20=$U$29),1,0)+IF(AND(F20&lt;&gt;"",F20=$U$30),1,0)+IF(AND(G20&lt;&gt;"",G20=$U$31),1,0)+IF(AND(H20&lt;&gt;"",H20=$U$32),1,0)+IF(AND(I20&lt;&gt;"",I20=$U$33),1,0)+IF(AND(J20&lt;&gt;"",J20=$U$34),1,0)+IF(AND(K20&lt;&gt;"",K20=$U$35),1,0)+IF(AND(L20&lt;&gt;"",L20=$U$36),1,0)+IF(AND(M20&lt;&gt;"",M20=$U$37),1,0)+IF(AND(N20&lt;&gt;"",N20=$V$41),1,0)+IF(AND(O20&lt;&gt;"",O20=$V$42),1,0)+IF(AND(P20&lt;&gt;"",P20=$V$43),1,0)+IF(AND(Q20&lt;&gt;"",Q20=$V$44),1,0)+IF(AND(R20&lt;&gt;"",R20=$V$45),1,0)</f>
        <v>0</v>
      </c>
      <c r="U20" s="88"/>
      <c r="V20" s="89"/>
      <c r="W20" s="94"/>
      <c r="X20" s="1">
        <v>1</v>
      </c>
      <c r="Y20" s="6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84"/>
      <c r="AP20" s="4">
        <f>IF(AND(Z20&lt;&gt;"",Z20=$U$28),1,0)+IF(AND(AA20&lt;&gt;"",AA20=$U$29),1,0)+IF(AND(AB20&lt;&gt;"",AB20=$U$30),1,0)+IF(AND(AC20&lt;&gt;"",AC20=$U$31),1,0)+IF(AND(AD20&lt;&gt;"",AD20=$U$32),1,0)+IF(AND(AE20&lt;&gt;"",AE20=$U$33),1,0)+IF(AND(AF20&lt;&gt;"",AF20=$U$34),1,0)+IF(AND(AG20&lt;&gt;"",AG20=$U$35),1,0)+IF(AND(AH20&lt;&gt;"",AH20=$U$36),1,0)+IF(AND(AI20&lt;&gt;"",AI20=$U$37),1,0)+IF(AND(AJ20&lt;&gt;"",AJ20=$V$41),1,0)+IF(AND(AK20&lt;&gt;"",AK20=$V$42),1,0)+IF(AND(AL20&lt;&gt;"",AL20=$V$43),1,0)+IF(AND(AM20&lt;&gt;"",AM20=$V$44),1,0)+IF(AND(AN20&lt;&gt;"",AN20=$V$45),1,0)</f>
        <v>0</v>
      </c>
      <c r="AQ20" s="88"/>
      <c r="AR20" s="89"/>
      <c r="AS20" s="62"/>
      <c r="AT20" s="12">
        <v>16</v>
      </c>
      <c r="AU20" s="9"/>
      <c r="AV20" s="9"/>
      <c r="AW20" s="10">
        <f t="shared" si="2"/>
        <v>0</v>
      </c>
    </row>
    <row r="21" spans="1:49" ht="15">
      <c r="A21" s="36"/>
      <c r="B21" s="1">
        <v>2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85"/>
      <c r="T21" s="19">
        <f>IF(AND(D21&lt;&gt;"",D21=$U$28),1,0)+IF(AND(E21&lt;&gt;"",E21=$U$29),1,0)+IF(AND(F21&lt;&gt;"",F21=$U$30),1,0)+IF(AND(G21&lt;&gt;"",G21=$U$31),1,0)+IF(AND(H21&lt;&gt;"",H21=$U$32),1,0)+IF(AND(I21&lt;&gt;"",I21=$U$33),1,0)+IF(AND(J21&lt;&gt;"",J21=$U$34),1,0)+IF(AND(K21&lt;&gt;"",K21=$U$35),1,0)+IF(AND(L21&lt;&gt;"",L21=$U$36),1,0)+IF(AND(M21&lt;&gt;"",M21=$U$37),1,0)+IF(AND(N21&lt;&gt;"",N21=$V$41),1,0)+IF(AND(O21&lt;&gt;"",O21=$V$42),1,0)+IF(AND(P21&lt;&gt;"",P21=$V$43),1,0)+IF(AND(Q21&lt;&gt;"",Q21=$V$44),1,0)+IF(AND(R21&lt;&gt;"",R21=$V$45),1,0)</f>
        <v>0</v>
      </c>
      <c r="U21" s="90"/>
      <c r="V21" s="91"/>
      <c r="W21" s="94"/>
      <c r="X21" s="1">
        <v>2</v>
      </c>
      <c r="Y21" s="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85"/>
      <c r="AP21" s="4">
        <f>IF(AND(Z21&lt;&gt;"",Z21=$U$28),1,0)+IF(AND(AA21&lt;&gt;"",AA21=$U$29),1,0)+IF(AND(AB21&lt;&gt;"",AB21=$U$30),1,0)+IF(AND(AC21&lt;&gt;"",AC21=$U$31),1,0)+IF(AND(AD21&lt;&gt;"",AD21=$U$32),1,0)+IF(AND(AE21&lt;&gt;"",AE21=$U$33),1,0)+IF(AND(AF21&lt;&gt;"",AF21=$U$34),1,0)+IF(AND(AG21&lt;&gt;"",AG21=$U$35),1,0)+IF(AND(AH21&lt;&gt;"",AH21=$U$36),1,0)+IF(AND(AI21&lt;&gt;"",AI21=$U$37),1,0)+IF(AND(AJ21&lt;&gt;"",AJ21=$V$41),1,0)+IF(AND(AK21&lt;&gt;"",AK21=$V$42),1,0)+IF(AND(AL21&lt;&gt;"",AL21=$V$43),1,0)+IF(AND(AM21&lt;&gt;"",AM21=$V$44),1,0)+IF(AND(AN21&lt;&gt;"",AN21=$V$45),1,0)</f>
        <v>0</v>
      </c>
      <c r="AQ21" s="90"/>
      <c r="AR21" s="91"/>
      <c r="AS21" s="62"/>
      <c r="AT21" s="12">
        <v>17</v>
      </c>
      <c r="AU21" s="9"/>
      <c r="AV21" s="9"/>
      <c r="AW21" s="10">
        <f t="shared" si="2"/>
        <v>0</v>
      </c>
    </row>
    <row r="22" spans="1:49" ht="15">
      <c r="A22" s="36"/>
      <c r="B22" s="1">
        <v>3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81"/>
      <c r="T22" s="19">
        <f>IF(AND(D22&lt;&gt;"",D22=$U$28),1,0)+IF(AND(E22&lt;&gt;"",E22=$U$29),1,0)+IF(AND(F22&lt;&gt;"",F22=$U$30),1,0)+IF(AND(G22&lt;&gt;"",G22=$U$31),1,0)+IF(AND(H22&lt;&gt;"",H22=$U$32),1,0)+IF(AND(I22&lt;&gt;"",I22=$U$33),1,0)+IF(AND(J22&lt;&gt;"",J22=$U$34),1,0)+IF(AND(K22&lt;&gt;"",K22=$U$35),1,0)+IF(AND(L22&lt;&gt;"",L22=$U$36),1,0)+IF(AND(M22&lt;&gt;"",M22=$U$37),1,0)+IF(AND(N22&lt;&gt;"",N22=$V$41),1,0)+IF(AND(O22&lt;&gt;"",O22=$V$42),1,0)+IF(AND(P22&lt;&gt;"",P22=$V$43),1,0)+IF(AND(Q22&lt;&gt;"",Q22=$V$44),1,0)+IF(AND(R22&lt;&gt;"",R22=$V$45),1,0)</f>
        <v>0</v>
      </c>
      <c r="U22" s="81"/>
      <c r="V22" s="82"/>
      <c r="W22" s="94"/>
      <c r="X22" s="1">
        <v>3</v>
      </c>
      <c r="AS22" s="62"/>
      <c r="AT22" s="12">
        <v>18</v>
      </c>
      <c r="AU22" s="9"/>
      <c r="AV22" s="9"/>
      <c r="AW22" s="10">
        <f t="shared" si="2"/>
        <v>0</v>
      </c>
    </row>
    <row r="23" spans="1:49" ht="15">
      <c r="A23" s="36"/>
      <c r="B23" s="1">
        <v>4</v>
      </c>
      <c r="C23" s="28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83"/>
      <c r="T23" s="4">
        <f>IF(AND(D23&lt;&gt;"",D23=$U$28),1,0)+IF(AND(E23&lt;&gt;"",E23=$U$29),1,0)+IF(AND(F23&lt;&gt;"",F23=$U$30),1,0)+IF(AND(G23&lt;&gt;"",G23=$U$31),1,0)+IF(AND(H23&lt;&gt;"",H23=$U$32),1,0)+IF(AND(I23&lt;&gt;"",I23=$U$33),1,0)+IF(AND(J23&lt;&gt;"",J23=$U$34),1,0)+IF(AND(K23&lt;&gt;"",K23=$U$35),1,0)+IF(AND(L23&lt;&gt;"",L23=$U$36),1,0)+IF(AND(M23&lt;&gt;"",M23=$U$37),1,0)+IF(AND(N23&lt;&gt;"",N23=$V$41),1,0)+IF(AND(O23&lt;&gt;"",O23=$V$42),1,0)+IF(AND(P23&lt;&gt;"",P23=$V$43),1,0)+IF(AND(Q23&lt;&gt;"",Q23=$V$44),1,0)+IF(AND(R23&lt;&gt;"",R23=$V$45),1,0)</f>
        <v>0</v>
      </c>
      <c r="U23" s="86"/>
      <c r="V23" s="87"/>
      <c r="W23" s="94"/>
      <c r="X23" s="1">
        <v>4</v>
      </c>
      <c r="Y23" s="2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83"/>
      <c r="AP23" s="4">
        <f>IF(AND(Z23&lt;&gt;"",Z23=$U$28),1,0)+IF(AND(AA23&lt;&gt;"",AA23=$U$29),1,0)+IF(AND(AB23&lt;&gt;"",AB23=$U$30),1,0)+IF(AND(AC23&lt;&gt;"",AC23=$U$31),1,0)+IF(AND(AD23&lt;&gt;"",AD23=$U$32),1,0)+IF(AND(AE23&lt;&gt;"",AE23=$U$33),1,0)+IF(AND(AF23&lt;&gt;"",AF23=$U$34),1,0)+IF(AND(AG23&lt;&gt;"",AG23=$U$35),1,0)+IF(AND(AH23&lt;&gt;"",AH23=$U$36),1,0)+IF(AND(AI23&lt;&gt;"",AI23=$U$37),1,0)+IF(AND(AJ23&lt;&gt;"",AJ23=$V$41),1,0)+IF(AND(AK23&lt;&gt;"",AK23=$V$42),1,0)+IF(AND(AL23&lt;&gt;"",AL23=$V$43),1,0)+IF(AND(AM23&lt;&gt;"",AM23=$V$44),1,0)+IF(AND(AN23&lt;&gt;"",AN23=$V$45),1,0)</f>
        <v>0</v>
      </c>
      <c r="AQ23" s="86"/>
      <c r="AR23" s="87"/>
      <c r="AS23" s="62"/>
      <c r="AT23" s="12">
        <v>19</v>
      </c>
      <c r="AU23" s="9"/>
      <c r="AV23" s="9"/>
      <c r="AW23" s="10">
        <f t="shared" si="2"/>
        <v>0</v>
      </c>
    </row>
    <row r="24" spans="1:49" ht="15.75" thickBot="1">
      <c r="A24" s="36"/>
      <c r="B24" s="1">
        <v>5</v>
      </c>
      <c r="C24" s="2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84"/>
      <c r="T24" s="4">
        <f>IF(AND(D24&lt;&gt;"",D24=$U$28),1,0)+IF(AND(E24&lt;&gt;"",E24=$U$29),1,0)+IF(AND(F24&lt;&gt;"",F24=$U$30),1,0)+IF(AND(G24&lt;&gt;"",G24=$U$31),1,0)+IF(AND(H24&lt;&gt;"",H24=$U$32),1,0)+IF(AND(I24&lt;&gt;"",I24=$U$33),1,0)+IF(AND(J24&lt;&gt;"",J24=$U$34),1,0)+IF(AND(K24&lt;&gt;"",K24=$U$35),1,0)+IF(AND(L24&lt;&gt;"",L24=$U$36),1,0)+IF(AND(M24&lt;&gt;"",M24=$U$37),1,0)+IF(AND(N24&lt;&gt;"",N24=$V$41),1,0)+IF(AND(O24&lt;&gt;"",O24=$V$42),1,0)+IF(AND(P24&lt;&gt;"",P24=$V$43),1,0)+IF(AND(Q24&lt;&gt;"",Q24=$V$44),1,0)+IF(AND(R24&lt;&gt;"",R24=$V$45),1,0)</f>
        <v>0</v>
      </c>
      <c r="U24" s="88"/>
      <c r="V24" s="89"/>
      <c r="W24" s="94"/>
      <c r="X24" s="1">
        <v>5</v>
      </c>
      <c r="Y24" s="6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84"/>
      <c r="AP24" s="4">
        <f>IF(AND(Z24&lt;&gt;"",Z24=$U$28),1,0)+IF(AND(AA24&lt;&gt;"",AA24=$U$29),1,0)+IF(AND(AB24&lt;&gt;"",AB24=$U$30),1,0)+IF(AND(AC24&lt;&gt;"",AC24=$U$31),1,0)+IF(AND(AD24&lt;&gt;"",AD24=$U$32),1,0)+IF(AND(AE24&lt;&gt;"",AE24=$U$33),1,0)+IF(AND(AF24&lt;&gt;"",AF24=$U$34),1,0)+IF(AND(AG24&lt;&gt;"",AG24=$U$35),1,0)+IF(AND(AH24&lt;&gt;"",AH24=$U$36),1,0)+IF(AND(AI24&lt;&gt;"",AI24=$U$37),1,0)+IF(AND(AJ24&lt;&gt;"",AJ24=$V$41),1,0)+IF(AND(AK24&lt;&gt;"",AK24=$V$42),1,0)+IF(AND(AL24&lt;&gt;"",AL24=$V$43),1,0)+IF(AND(AM24&lt;&gt;"",AM24=$V$44),1,0)+IF(AND(AN24&lt;&gt;"",AN24=$V$45),1,0)</f>
        <v>0</v>
      </c>
      <c r="AQ24" s="88"/>
      <c r="AR24" s="89"/>
      <c r="AS24" s="62"/>
      <c r="AT24" s="13">
        <v>20</v>
      </c>
      <c r="AU24" s="11"/>
      <c r="AV24" s="11"/>
      <c r="AW24" s="10">
        <f t="shared" si="2"/>
        <v>0</v>
      </c>
    </row>
    <row r="25" spans="1:49" ht="15.75" thickBot="1">
      <c r="A25" s="36"/>
      <c r="B25" s="96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89"/>
      <c r="W25" s="94"/>
      <c r="X25" s="99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1"/>
      <c r="AS25" s="36"/>
      <c r="AV25" s="21"/>
      <c r="AW25" s="23"/>
    </row>
    <row r="26" spans="1:45" ht="15">
      <c r="A26" s="36"/>
      <c r="B26" s="55" t="s">
        <v>10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89"/>
      <c r="W26" s="94"/>
      <c r="X26" s="50" t="s">
        <v>17</v>
      </c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6"/>
      <c r="AS26" s="36"/>
    </row>
    <row r="27" spans="1:45" ht="15">
      <c r="A27" s="36"/>
      <c r="B27" s="2" t="s">
        <v>11</v>
      </c>
      <c r="C27" s="22" t="s">
        <v>23</v>
      </c>
      <c r="D27" s="78" t="s">
        <v>13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  <c r="U27" s="3" t="s">
        <v>12</v>
      </c>
      <c r="V27" s="91"/>
      <c r="W27" s="94"/>
      <c r="X27" s="43" t="s">
        <v>16</v>
      </c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80"/>
      <c r="AS27" s="36"/>
    </row>
    <row r="28" spans="1:45" ht="15.75">
      <c r="A28" s="36"/>
      <c r="B28" s="1">
        <v>1</v>
      </c>
      <c r="C28" s="20"/>
      <c r="D28" s="75" t="s">
        <v>44</v>
      </c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7"/>
      <c r="U28" s="35" t="s">
        <v>45</v>
      </c>
      <c r="V28" s="98"/>
      <c r="W28" s="94"/>
      <c r="X28" s="125"/>
      <c r="Y28" s="125"/>
      <c r="Z28" s="125"/>
      <c r="AA28" s="125"/>
      <c r="AB28" s="45">
        <f>IF($AP$6&lt;$T$6,IF($T$6-$AP$6&gt;4,2,1),0)+IF($AP$7&lt;$T$7,IF($T$7-$AP$7&gt;4,2,1),0)+IF($AP$8&lt;$T$8,IF($T$8-$AP$8&gt;4,2,1),0)+IF($AP$9&lt;$T$9,IF($T$9-$AP$9&gt;4,2,1),0)+IF($AP$10&lt;$T$10,IF($T$10-$AP$10&gt;4,2,1),0)+IF($AP$11&lt;$T$11,IF($T$11-$AP$11&gt;4,2,1),0)</f>
        <v>0</v>
      </c>
      <c r="AC28" s="45"/>
      <c r="AD28" s="45"/>
      <c r="AE28" s="22"/>
      <c r="AF28" s="45">
        <f>IF($AP$6&gt;$T$6,IF($AP$6-$T$6&gt;4,2,1),0)+IF($AP$7&gt;$T$7,IF($AP$7-$T$7&gt;4,2,1),0)+IF($AP$8&gt;$T$8,IF($AP$8-$T$8&gt;4,2,1),0)+IF($AP$9&gt;$T$9,IF($AP$9-$T$9&gt;4,2,1),0)+IF($AP$10&gt;$T$10,IF($AP$10-$T$10&gt;4,2,1),0)+IF($AP$11&gt;$T$11,IF($AP$11-$T$11&gt;4,2,1),0)</f>
        <v>0</v>
      </c>
      <c r="AG28" s="45"/>
      <c r="AH28" s="45"/>
      <c r="AI28" s="126"/>
      <c r="AJ28" s="126"/>
      <c r="AK28" s="126"/>
      <c r="AL28" s="126"/>
      <c r="AM28" s="126"/>
      <c r="AN28" s="126"/>
      <c r="AO28" s="126"/>
      <c r="AP28" s="126"/>
      <c r="AQ28" s="126"/>
      <c r="AR28" s="100"/>
      <c r="AS28" s="36"/>
    </row>
    <row r="29" spans="1:45" ht="15.75">
      <c r="A29" s="36"/>
      <c r="B29" s="1">
        <v>2</v>
      </c>
      <c r="C29" s="33"/>
      <c r="D29" s="75" t="s">
        <v>35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7"/>
      <c r="U29" s="35" t="s">
        <v>45</v>
      </c>
      <c r="V29" s="82"/>
      <c r="W29" s="94"/>
      <c r="X29" s="125"/>
      <c r="Y29" s="125"/>
      <c r="Z29" s="125"/>
      <c r="AA29" s="125"/>
      <c r="AB29" s="45"/>
      <c r="AC29" s="45"/>
      <c r="AD29" s="45"/>
      <c r="AE29" s="22"/>
      <c r="AF29" s="45"/>
      <c r="AG29" s="45"/>
      <c r="AH29" s="45"/>
      <c r="AI29" s="126"/>
      <c r="AJ29" s="126"/>
      <c r="AK29" s="126"/>
      <c r="AL29" s="126"/>
      <c r="AM29" s="126"/>
      <c r="AN29" s="126"/>
      <c r="AO29" s="126"/>
      <c r="AP29" s="126"/>
      <c r="AQ29" s="126"/>
      <c r="AR29" s="121"/>
      <c r="AS29" s="36"/>
    </row>
    <row r="30" spans="1:45" ht="15.75">
      <c r="A30" s="36"/>
      <c r="B30" s="1">
        <v>3</v>
      </c>
      <c r="C30" s="20"/>
      <c r="D30" s="75" t="s">
        <v>36</v>
      </c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7"/>
      <c r="U30" s="35" t="s">
        <v>45</v>
      </c>
      <c r="V30" s="3"/>
      <c r="W30" s="94"/>
      <c r="X30" s="48" t="str">
        <f>B2</f>
        <v>КСП Химик 1</v>
      </c>
      <c r="Y30" s="48"/>
      <c r="Z30" s="48"/>
      <c r="AA30" s="48"/>
      <c r="AB30" s="54">
        <f>IF(U6="ГОЛ",1,)+IF(U7="ГОЛ",1,)+IF(U8="ГОЛ",1,)+IF(U9="ГОЛ",1,)+IF(U10="ГОЛ",1,)+IF(U11="ГОЛ",1,)+IF(U6="ДУБЛЬ",2,)+IF(U7="ДУБЛЬ",2,)+IF(U8="ДУБЛЬ",2,)+IF(U9="ДУБЛЬ",2,)+IF(U10="ДУБЛЬ",2,)+IF(U11="ДУБЛЬ",2,)+IF(U6="ХетТрик",3,)+IF(U7="ХетТрик",3,)+IF(U8="ХетТрик",3,)+IF(U9="ХетТрик",3,)+IF(U10="ХетТрик",3,)+IF(U11="ХетТрик",3,)</f>
        <v>0</v>
      </c>
      <c r="AC30" s="54"/>
      <c r="AD30" s="54"/>
      <c r="AE30" s="127"/>
      <c r="AF30" s="54">
        <f>IF(AQ6="ГОЛ",1,)+IF(AQ7="ГОЛ",1,)+IF(AQ8="ГОЛ",1,)+IF(AQ9="ГОЛ",1,)+IF(AQ10="ГОЛ",1,)+IF(AQ11="ГОЛ",1,)+IF(AQ6="ДУБЛЬ",2,)+IF(AQ7="ДУБЛЬ",2,)+IF(AQ8="ДУБЛЬ",2,)+IF(AQ9="ДУБЛЬ",2,)+IF(AQ10="ДУБЛЬ",2,)+IF(AQ11="ДУБЛЬ",2,)+IF(AQ6="ХетТрик",3,)+IF(AQ7="ХетТрик",3,)+IF(AQ8="ХетТрик",3,)+IF(AQ9="ХетТрик",3,)+IF(AQ10="ХетТрик",3,)+IF(AQ11="ХетТрик",3,)</f>
        <v>0</v>
      </c>
      <c r="AG30" s="54"/>
      <c r="AH30" s="54"/>
      <c r="AI30" s="46" t="str">
        <f>X2</f>
        <v>КСП Химик 2</v>
      </c>
      <c r="AJ30" s="46"/>
      <c r="AK30" s="46"/>
      <c r="AL30" s="46"/>
      <c r="AM30" s="46"/>
      <c r="AN30" s="46"/>
      <c r="AO30" s="46"/>
      <c r="AP30" s="46"/>
      <c r="AQ30" s="46"/>
      <c r="AR30" s="122"/>
      <c r="AS30" s="36"/>
    </row>
    <row r="31" spans="1:45" ht="15" customHeight="1">
      <c r="A31" s="36"/>
      <c r="B31" s="1">
        <v>4</v>
      </c>
      <c r="C31" s="20"/>
      <c r="D31" s="75" t="s">
        <v>37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7"/>
      <c r="U31" s="35" t="s">
        <v>45</v>
      </c>
      <c r="V31" s="35"/>
      <c r="W31" s="94"/>
      <c r="X31" s="48"/>
      <c r="Y31" s="48"/>
      <c r="Z31" s="48"/>
      <c r="AA31" s="48"/>
      <c r="AB31" s="54"/>
      <c r="AC31" s="54"/>
      <c r="AD31" s="54"/>
      <c r="AE31" s="27"/>
      <c r="AF31" s="54"/>
      <c r="AG31" s="54"/>
      <c r="AH31" s="54"/>
      <c r="AI31" s="46"/>
      <c r="AJ31" s="46"/>
      <c r="AK31" s="46"/>
      <c r="AL31" s="46"/>
      <c r="AM31" s="46"/>
      <c r="AN31" s="46"/>
      <c r="AO31" s="46"/>
      <c r="AP31" s="46"/>
      <c r="AQ31" s="46"/>
      <c r="AR31" s="120"/>
      <c r="AS31" s="36"/>
    </row>
    <row r="32" spans="1:45" ht="15" customHeight="1">
      <c r="A32" s="36"/>
      <c r="B32" s="1">
        <v>5</v>
      </c>
      <c r="C32" s="20"/>
      <c r="D32" s="75" t="s">
        <v>38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7"/>
      <c r="U32" s="35" t="s">
        <v>45</v>
      </c>
      <c r="V32" s="35"/>
      <c r="W32" s="94"/>
      <c r="X32" s="47" t="s">
        <v>15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36"/>
    </row>
    <row r="33" spans="1:45" ht="15" customHeight="1">
      <c r="A33" s="36"/>
      <c r="B33" s="1">
        <v>6</v>
      </c>
      <c r="C33" s="20"/>
      <c r="D33" s="75" t="s">
        <v>39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7"/>
      <c r="U33" s="35" t="s">
        <v>45</v>
      </c>
      <c r="V33" s="35"/>
      <c r="W33" s="94"/>
      <c r="X33" s="99"/>
      <c r="Y33" s="100"/>
      <c r="Z33" s="100"/>
      <c r="AA33" s="100"/>
      <c r="AB33" s="37">
        <f>SUM(T6,T7,T8,T9,T10,T11)</f>
        <v>0</v>
      </c>
      <c r="AC33" s="38"/>
      <c r="AD33" s="38"/>
      <c r="AE33" s="133"/>
      <c r="AF33" s="37">
        <f>SUM(AP6,AP7,AP8,AP9,AP10,AP11)</f>
        <v>0</v>
      </c>
      <c r="AG33" s="38"/>
      <c r="AH33" s="128"/>
      <c r="AI33" s="130"/>
      <c r="AJ33" s="124"/>
      <c r="AK33" s="124"/>
      <c r="AL33" s="124"/>
      <c r="AM33" s="124"/>
      <c r="AN33" s="124"/>
      <c r="AO33" s="124"/>
      <c r="AP33" s="124"/>
      <c r="AQ33" s="124"/>
      <c r="AR33" s="101"/>
      <c r="AS33" s="36"/>
    </row>
    <row r="34" spans="1:45" ht="15" customHeight="1">
      <c r="A34" s="36"/>
      <c r="B34" s="1">
        <v>7</v>
      </c>
      <c r="C34" s="20"/>
      <c r="D34" s="75" t="s">
        <v>40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7"/>
      <c r="U34" s="35" t="s">
        <v>45</v>
      </c>
      <c r="V34" s="35"/>
      <c r="W34" s="94"/>
      <c r="X34" s="102"/>
      <c r="Y34" s="103"/>
      <c r="Z34" s="103"/>
      <c r="AA34" s="103"/>
      <c r="AB34" s="39"/>
      <c r="AC34" s="40"/>
      <c r="AD34" s="40"/>
      <c r="AE34" s="133"/>
      <c r="AF34" s="39"/>
      <c r="AG34" s="40"/>
      <c r="AH34" s="129"/>
      <c r="AI34" s="131"/>
      <c r="AJ34" s="132"/>
      <c r="AK34" s="132"/>
      <c r="AL34" s="132"/>
      <c r="AM34" s="132"/>
      <c r="AN34" s="132"/>
      <c r="AO34" s="132"/>
      <c r="AP34" s="132"/>
      <c r="AQ34" s="132"/>
      <c r="AR34" s="104"/>
      <c r="AS34" s="36"/>
    </row>
    <row r="35" spans="1:45" ht="15" customHeight="1">
      <c r="A35" s="36"/>
      <c r="B35" s="1">
        <v>8</v>
      </c>
      <c r="C35" s="20"/>
      <c r="D35" s="75" t="s">
        <v>41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7"/>
      <c r="U35" s="35" t="s">
        <v>45</v>
      </c>
      <c r="V35" s="35"/>
      <c r="W35" s="94"/>
      <c r="X35" s="42" t="s">
        <v>14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36"/>
    </row>
    <row r="36" spans="1:45" ht="15" customHeight="1">
      <c r="A36" s="36"/>
      <c r="B36" s="1">
        <v>9</v>
      </c>
      <c r="C36" s="20"/>
      <c r="D36" s="75" t="s">
        <v>42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7"/>
      <c r="U36" s="35" t="s">
        <v>45</v>
      </c>
      <c r="V36" s="35"/>
      <c r="W36" s="94"/>
      <c r="X36" s="105" t="str">
        <f>IF(AND(AB30=AF30,OR(U28=0,U28=1,U28=2),OR(U29=0,U29=1,U29=2),OR(U30=0,U30=1,U30=2),OR(U31=0,U31=1,U31=2),OR(U32=0,U32=1,U32=2),OR(U33=0,U33=1,U33=2),OR(U34=0,U34=1,U34=2),OR(U35=0,U35=1,U35=2),OR(U36=0,U36=1,U36=2),OR(U37=0,U37=1,U37=2)),"Ничья",IF(AND(AB30&gt;AF30,OR(U28=0,U28=1,U28=2),OR(U29=0,U29=1,U29=2),OR(U30=0,U30=1,U30=2),OR(U31=0,U31=1,U31=2),OR(U32=0,U32=1,U32=2),OR(U33=0,U33=1,U33=2),OR(U34=0,U34=1,U34=2),OR(U35=0,U35=1,U35=2),OR(U36=0,U36=1,U36=2),OR(U37=0,U37=1,U37=2)),B2,IF(AND(AB30&lt;AF30,OR(U28=0,U28=1,U28=2),OR(U29=0,U29=1,U29=2),OR(U30=0,U30=1,U30=2),OR(U31=0,U31=1,U31=2),OR(U32=0,U32=1,U32=2),OR(U33=0,U33=1,U33=2),OR(U34=0,U34=1,U34=2),OR(U35=0,U35=1,U35=2),OR(U36=0,U36=1,U36=2),OR(U37=0,U37=1,U37=2)),X2,"Неизвестен")))</f>
        <v>Неизвестен</v>
      </c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S36" s="36"/>
    </row>
    <row r="37" spans="1:45" ht="15" customHeight="1">
      <c r="A37" s="36"/>
      <c r="B37" s="9">
        <v>10</v>
      </c>
      <c r="C37" s="20"/>
      <c r="D37" s="75" t="s">
        <v>43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7"/>
      <c r="U37" s="35" t="s">
        <v>45</v>
      </c>
      <c r="V37" s="35"/>
      <c r="W37" s="94"/>
      <c r="X37" s="107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S37" s="36"/>
    </row>
    <row r="38" spans="1:45" ht="15" customHeight="1">
      <c r="A38" s="36"/>
      <c r="B38" s="9"/>
      <c r="C38" s="9"/>
      <c r="D38" s="111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3"/>
      <c r="U38" s="9"/>
      <c r="V38" s="35"/>
      <c r="W38" s="94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S38" s="36"/>
    </row>
    <row r="39" spans="1:45" ht="15" customHeight="1">
      <c r="A39" s="36"/>
      <c r="B39" s="9"/>
      <c r="C39" s="9"/>
      <c r="D39" s="114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6"/>
      <c r="U39" s="9"/>
      <c r="V39" s="35"/>
      <c r="W39" s="94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109"/>
      <c r="AS39" s="36"/>
    </row>
    <row r="40" spans="1:45" ht="15" customHeight="1">
      <c r="A40" s="36"/>
      <c r="B40" s="9"/>
      <c r="C40" s="9"/>
      <c r="D40" s="114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6"/>
      <c r="U40" s="9"/>
      <c r="V40" s="35"/>
      <c r="W40" s="95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110"/>
      <c r="AS40" s="36"/>
    </row>
    <row r="41" spans="1:45" ht="15" customHeight="1">
      <c r="A41" s="62"/>
      <c r="B41" s="9"/>
      <c r="C41" s="9"/>
      <c r="D41" s="114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6"/>
      <c r="U41" s="9"/>
      <c r="V41" s="35"/>
      <c r="W41" s="25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36"/>
    </row>
    <row r="42" spans="1:45" ht="15" customHeight="1">
      <c r="A42" s="62"/>
      <c r="B42" s="9"/>
      <c r="C42" s="9"/>
      <c r="D42" s="114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6"/>
      <c r="U42" s="9"/>
      <c r="V42" s="35"/>
      <c r="W42" s="25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36"/>
    </row>
    <row r="43" spans="1:45" ht="15" customHeight="1">
      <c r="A43" s="62"/>
      <c r="B43" s="9"/>
      <c r="C43" s="9"/>
      <c r="D43" s="114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6"/>
      <c r="U43" s="9"/>
      <c r="V43" s="35"/>
      <c r="W43" s="25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36"/>
    </row>
    <row r="44" spans="1:45" ht="15" customHeight="1">
      <c r="A44" s="62"/>
      <c r="B44" s="9"/>
      <c r="C44" s="9"/>
      <c r="D44" s="114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6"/>
      <c r="U44" s="9"/>
      <c r="V44" s="35"/>
      <c r="W44" s="25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36"/>
    </row>
    <row r="45" spans="1:45" ht="15" customHeight="1">
      <c r="A45" s="62"/>
      <c r="B45" s="9"/>
      <c r="C45" s="9"/>
      <c r="D45" s="117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9"/>
      <c r="U45" s="9"/>
      <c r="V45" s="35"/>
      <c r="W45" s="25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36"/>
    </row>
    <row r="46" spans="1:45" ht="15">
      <c r="A46" s="36"/>
      <c r="B46" s="92"/>
      <c r="C46" s="92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</row>
  </sheetData>
  <sheetProtection/>
  <mergeCells count="45">
    <mergeCell ref="AF33:AH34"/>
    <mergeCell ref="AI33:AQ34"/>
    <mergeCell ref="X27:AQ27"/>
    <mergeCell ref="AB28:AD29"/>
    <mergeCell ref="AB30:AD31"/>
    <mergeCell ref="AF28:AH29"/>
    <mergeCell ref="AF30:AH31"/>
    <mergeCell ref="AI28:AQ29"/>
    <mergeCell ref="AI30:AQ31"/>
    <mergeCell ref="AB33:AD34"/>
    <mergeCell ref="D31:T31"/>
    <mergeCell ref="D32:T32"/>
    <mergeCell ref="D33:T33"/>
    <mergeCell ref="D34:T34"/>
    <mergeCell ref="D35:T35"/>
    <mergeCell ref="D36:T36"/>
    <mergeCell ref="AT3:AW3"/>
    <mergeCell ref="B5:V5"/>
    <mergeCell ref="AT1:AW1"/>
    <mergeCell ref="A2:A46"/>
    <mergeCell ref="B2:V2"/>
    <mergeCell ref="X2:AR2"/>
    <mergeCell ref="AS2:AS46"/>
    <mergeCell ref="AT2:AW2"/>
    <mergeCell ref="B3:V3"/>
    <mergeCell ref="X3:AR3"/>
    <mergeCell ref="X5:AR5"/>
    <mergeCell ref="B12:V12"/>
    <mergeCell ref="X12:AR12"/>
    <mergeCell ref="B19:U19"/>
    <mergeCell ref="A1:AS1"/>
    <mergeCell ref="X26:AR26"/>
    <mergeCell ref="X32:AR32"/>
    <mergeCell ref="X19:AR19"/>
    <mergeCell ref="X28:AA29"/>
    <mergeCell ref="X30:AA31"/>
    <mergeCell ref="D37:T37"/>
    <mergeCell ref="B26:U26"/>
    <mergeCell ref="D38:T45"/>
    <mergeCell ref="D30:T30"/>
    <mergeCell ref="D29:T29"/>
    <mergeCell ref="D28:T28"/>
    <mergeCell ref="B46:AR46"/>
    <mergeCell ref="X35:AR35"/>
    <mergeCell ref="X36:AQ37"/>
  </mergeCells>
  <conditionalFormatting sqref="V6">
    <cfRule type="expression" priority="1540" dxfId="0" stopIfTrue="1">
      <formula>IF($T6=$AX1,TRUE,FALSE)</formula>
    </cfRule>
    <cfRule type="expression" priority="1541" dxfId="69" stopIfTrue="1">
      <formula>IF($T6=0,TRUE,FALSE)</formula>
    </cfRule>
  </conditionalFormatting>
  <conditionalFormatting sqref="V7">
    <cfRule type="expression" priority="1542" dxfId="0" stopIfTrue="1">
      <formula>IF($T7=$AX1,TRUE,FALSE)</formula>
    </cfRule>
    <cfRule type="expression" priority="1543" dxfId="47" stopIfTrue="1">
      <formula>IF($T7=0,TRUE,FALSE)</formula>
    </cfRule>
  </conditionalFormatting>
  <conditionalFormatting sqref="V8">
    <cfRule type="expression" priority="1544" dxfId="0" stopIfTrue="1">
      <formula>IF($T8=$AX1,TRUE,FALSE)</formula>
    </cfRule>
    <cfRule type="expression" priority="1545" dxfId="47" stopIfTrue="1">
      <formula>IF($T8=0,TRUE,FALSE)</formula>
    </cfRule>
  </conditionalFormatting>
  <conditionalFormatting sqref="V9">
    <cfRule type="expression" priority="1546" dxfId="0" stopIfTrue="1">
      <formula>IF($T9=$AX1,TRUE,FALSE)</formula>
    </cfRule>
    <cfRule type="expression" priority="1547" dxfId="47" stopIfTrue="1">
      <formula>IF($T9=0,TRUE,FALSE)</formula>
    </cfRule>
  </conditionalFormatting>
  <conditionalFormatting sqref="V10">
    <cfRule type="expression" priority="1548" dxfId="0" stopIfTrue="1">
      <formula>IF($T10=$AX1,TRUE,FALSE)</formula>
    </cfRule>
    <cfRule type="expression" priority="1549" dxfId="47" stopIfTrue="1">
      <formula>IF($T10=0,TRUE,FALSE)</formula>
    </cfRule>
  </conditionalFormatting>
  <conditionalFormatting sqref="V11">
    <cfRule type="expression" priority="1550" dxfId="0" stopIfTrue="1">
      <formula>IF($T11=$AX1,TRUE,FALSE)</formula>
    </cfRule>
    <cfRule type="expression" priority="1551" dxfId="47" stopIfTrue="1">
      <formula>IF($T11=0,TRUE,FALSE)</formula>
    </cfRule>
  </conditionalFormatting>
  <conditionalFormatting sqref="AR6">
    <cfRule type="expression" priority="1552" dxfId="0" stopIfTrue="1">
      <formula>IF($AP6=$AX1,TRUE,FALSE)</formula>
    </cfRule>
    <cfRule type="expression" priority="1553" dxfId="47" stopIfTrue="1">
      <formula>IF($AP6=0,TRUE,FALSE)</formula>
    </cfRule>
  </conditionalFormatting>
  <conditionalFormatting sqref="AR7">
    <cfRule type="expression" priority="1554" dxfId="0" stopIfTrue="1">
      <formula>IF($AP7=$AX1,TRUE,FALSE)</formula>
    </cfRule>
    <cfRule type="expression" priority="1555" dxfId="47" stopIfTrue="1">
      <formula>IF($AP7=0,TRUE,FALSE)</formula>
    </cfRule>
  </conditionalFormatting>
  <conditionalFormatting sqref="AR8">
    <cfRule type="expression" priority="1556" dxfId="0" stopIfTrue="1">
      <formula>IF($AP8=$AX1,TRUE,FALSE)</formula>
    </cfRule>
    <cfRule type="expression" priority="1557" dxfId="47" stopIfTrue="1">
      <formula>IF($AP8=0,TRUE,FALSE)</formula>
    </cfRule>
  </conditionalFormatting>
  <conditionalFormatting sqref="AR9">
    <cfRule type="expression" priority="1558" dxfId="0" stopIfTrue="1">
      <formula>IF($AP9=$AX1,TRUE,FALSE)</formula>
    </cfRule>
    <cfRule type="expression" priority="1559" dxfId="47" stopIfTrue="1">
      <formula>IF($AP9=0,TRUE,FALSE)</formula>
    </cfRule>
  </conditionalFormatting>
  <conditionalFormatting sqref="AR10">
    <cfRule type="expression" priority="1560" dxfId="0" stopIfTrue="1">
      <formula>IF($AP10=$AX1,TRUE,FALSE)</formula>
    </cfRule>
    <cfRule type="expression" priority="1561" dxfId="47" stopIfTrue="1">
      <formula>IF($AP10=0,TRUE,FALSE)</formula>
    </cfRule>
  </conditionalFormatting>
  <conditionalFormatting sqref="AR11">
    <cfRule type="expression" priority="1562" dxfId="0" stopIfTrue="1">
      <formula>IF($AP11=$AX1,TRUE,FALSE)</formula>
    </cfRule>
    <cfRule type="expression" priority="1563" dxfId="47" stopIfTrue="1">
      <formula>IF($AP11=0,TRUE,FALSE)</formula>
    </cfRule>
  </conditionalFormatting>
  <conditionalFormatting sqref="V6:V11">
    <cfRule type="expression" priority="1564" dxfId="1" stopIfTrue="1">
      <formula>$D$6=""</formula>
    </cfRule>
  </conditionalFormatting>
  <conditionalFormatting sqref="AR6:AR11">
    <cfRule type="expression" priority="1565" dxfId="1" stopIfTrue="1">
      <formula>$Z$6=""</formula>
    </cfRule>
  </conditionalFormatting>
  <conditionalFormatting sqref="AJ23:AJ24 AJ20:AJ21 AJ6:AJ11 AK16:AL16 AJ13:AJ18 AK13">
    <cfRule type="expression" priority="1596" dxfId="1" stopIfTrue="1">
      <formula>$V$41=""</formula>
    </cfRule>
    <cfRule type="cellIs" priority="1597" dxfId="1" operator="equal" stopIfTrue="1">
      <formula>""</formula>
    </cfRule>
    <cfRule type="cellIs" priority="1598" dxfId="0" operator="equal" stopIfTrue="1">
      <formula>$V$41</formula>
    </cfRule>
  </conditionalFormatting>
  <conditionalFormatting sqref="AK13:AK15 AK23:AK24 AK20:AK21 AK17 AK6:AK11">
    <cfRule type="expression" priority="1599" dxfId="1" stopIfTrue="1">
      <formula>$V$42=""</formula>
    </cfRule>
    <cfRule type="cellIs" priority="1600" dxfId="1" operator="equal" stopIfTrue="1">
      <formula>""</formula>
    </cfRule>
    <cfRule type="cellIs" priority="1601" dxfId="0" operator="equal" stopIfTrue="1">
      <formula>$V$42</formula>
    </cfRule>
  </conditionalFormatting>
  <conditionalFormatting sqref="AL23:AL24 AL20:AL21 AL6:AL11 AL13:AL18">
    <cfRule type="expression" priority="1602" dxfId="1" stopIfTrue="1">
      <formula>$V$43=""</formula>
    </cfRule>
    <cfRule type="cellIs" priority="1603" dxfId="1" operator="equal" stopIfTrue="1">
      <formula>""</formula>
    </cfRule>
    <cfRule type="cellIs" priority="1604" dxfId="0" operator="equal" stopIfTrue="1">
      <formula>$V$43</formula>
    </cfRule>
  </conditionalFormatting>
  <conditionalFormatting sqref="AM23:AM24 AM20:AM21 AM6:AM11 AN10:AN11 AN16 AM13:AM18">
    <cfRule type="expression" priority="1605" dxfId="1" stopIfTrue="1">
      <formula>$V$44=""</formula>
    </cfRule>
    <cfRule type="cellIs" priority="1606" dxfId="1" operator="equal" stopIfTrue="1">
      <formula>""</formula>
    </cfRule>
    <cfRule type="cellIs" priority="1607" dxfId="0" operator="equal" stopIfTrue="1">
      <formula>$V$44</formula>
    </cfRule>
  </conditionalFormatting>
  <conditionalFormatting sqref="AN23:AN24 AN20:AN21 AN18 AN6:AN11 AN13:AN16">
    <cfRule type="expression" priority="1608" dxfId="1" stopIfTrue="1">
      <formula>$V$45=""</formula>
    </cfRule>
    <cfRule type="cellIs" priority="1609" dxfId="1" operator="equal" stopIfTrue="1">
      <formula>""</formula>
    </cfRule>
    <cfRule type="cellIs" priority="1610" dxfId="0" operator="equal" stopIfTrue="1">
      <formula>$V$45</formula>
    </cfRule>
  </conditionalFormatting>
  <conditionalFormatting sqref="AD23:AD24 AD20:AD21 AD13:AD18 AD10:AD11">
    <cfRule type="expression" priority="1628" dxfId="1" stopIfTrue="1">
      <formula>$U$32=""</formula>
    </cfRule>
    <cfRule type="cellIs" priority="1629" dxfId="1" operator="equal" stopIfTrue="1">
      <formula>""</formula>
    </cfRule>
    <cfRule type="cellIs" priority="1630" dxfId="0" operator="equal" stopIfTrue="1">
      <formula>$U$32</formula>
    </cfRule>
  </conditionalFormatting>
  <conditionalFormatting sqref="AE23:AE24 AE20:AE21 AG14:AG15 AF16 AE13:AE18 AF13:AH13 AE10:AE11">
    <cfRule type="expression" priority="1643" dxfId="1" stopIfTrue="1">
      <formula>$U$33=""</formula>
    </cfRule>
    <cfRule type="cellIs" priority="1644" dxfId="1" operator="equal" stopIfTrue="1">
      <formula>""</formula>
    </cfRule>
    <cfRule type="cellIs" priority="1645" dxfId="0" operator="equal" stopIfTrue="1">
      <formula>$U$33</formula>
    </cfRule>
  </conditionalFormatting>
  <conditionalFormatting sqref="AF13:AF15 AF23:AF24 AF20:AF21 AF17 AF10:AF11">
    <cfRule type="expression" priority="1658" dxfId="1" stopIfTrue="1">
      <formula>$U$34=""</formula>
    </cfRule>
    <cfRule type="cellIs" priority="1659" dxfId="1" operator="equal" stopIfTrue="1">
      <formula>""</formula>
    </cfRule>
    <cfRule type="cellIs" priority="1660" dxfId="0" operator="equal" stopIfTrue="1">
      <formula>$U$34</formula>
    </cfRule>
  </conditionalFormatting>
  <conditionalFormatting sqref="AG23:AG24 AG20:AG21 AH11 AG13:AG18 AG10:AG11">
    <cfRule type="expression" priority="1673" dxfId="1" stopIfTrue="1">
      <formula>$U$35=""</formula>
    </cfRule>
    <cfRule type="cellIs" priority="1674" dxfId="1" operator="equal" stopIfTrue="1">
      <formula>""</formula>
    </cfRule>
    <cfRule type="cellIs" priority="1675" dxfId="0" operator="equal" stopIfTrue="1">
      <formula>$U$35</formula>
    </cfRule>
  </conditionalFormatting>
  <conditionalFormatting sqref="AH23:AH24 AH20:AH21 AH13:AH18 AH10:AH11">
    <cfRule type="expression" priority="1688" dxfId="1" stopIfTrue="1">
      <formula>$U$36=""</formula>
    </cfRule>
    <cfRule type="cellIs" priority="1689" dxfId="1" operator="equal" stopIfTrue="1">
      <formula>""</formula>
    </cfRule>
    <cfRule type="cellIs" priority="1690" dxfId="0" operator="equal" stopIfTrue="1">
      <formula>$U$36</formula>
    </cfRule>
  </conditionalFormatting>
  <conditionalFormatting sqref="AI23:AI24 AI20:AI21 AF18 AK18 AN17 AJ16:AL16 AI13:AI18 AI10:AI11">
    <cfRule type="expression" priority="1706" dxfId="1" stopIfTrue="1">
      <formula>$U$37=""</formula>
    </cfRule>
    <cfRule type="cellIs" priority="1707" dxfId="1" operator="equal" stopIfTrue="1">
      <formula>""</formula>
    </cfRule>
    <cfRule type="cellIs" priority="1708" dxfId="0" operator="equal" stopIfTrue="1">
      <formula>$U$37</formula>
    </cfRule>
  </conditionalFormatting>
  <conditionalFormatting sqref="Z23:Z24 Z20:Z21 Z13:Z18 Z10:Z11">
    <cfRule type="expression" priority="1855" dxfId="71" stopIfTrue="1">
      <formula>$U$28=""</formula>
    </cfRule>
    <cfRule type="cellIs" priority="1856" dxfId="1" operator="equal" stopIfTrue="1">
      <formula>""</formula>
    </cfRule>
    <cfRule type="cellIs" priority="1857" dxfId="72" operator="equal" stopIfTrue="1">
      <formula>$U$28</formula>
    </cfRule>
  </conditionalFormatting>
  <conditionalFormatting sqref="AA23:AA24 AA20:AA21 AA13:AA18 AA10:AA11">
    <cfRule type="expression" priority="1870" dxfId="1" stopIfTrue="1">
      <formula>$U$29=""</formula>
    </cfRule>
    <cfRule type="cellIs" priority="1871" dxfId="1" operator="equal" stopIfTrue="1">
      <formula>""</formula>
    </cfRule>
    <cfRule type="cellIs" priority="1872" dxfId="0" operator="equal" stopIfTrue="1">
      <formula>$U$29</formula>
    </cfRule>
  </conditionalFormatting>
  <conditionalFormatting sqref="AB23:AB24 AB20:AB21 AB13:AB18 AB10:AB11">
    <cfRule type="expression" priority="1885" dxfId="1" stopIfTrue="1">
      <formula>$U$30=""</formula>
    </cfRule>
    <cfRule type="cellIs" priority="1886" dxfId="1" operator="equal" stopIfTrue="1">
      <formula>""</formula>
    </cfRule>
    <cfRule type="cellIs" priority="1887" dxfId="0" operator="equal" stopIfTrue="1">
      <formula>$U$30</formula>
    </cfRule>
  </conditionalFormatting>
  <conditionalFormatting sqref="AC23:AC24 AC20:AC21 AC13:AC18 AD16:AF16 AC10:AC11">
    <cfRule type="expression" priority="1900" dxfId="1" stopIfTrue="1">
      <formula>$U$31=""</formula>
    </cfRule>
    <cfRule type="cellIs" priority="1901" dxfId="1" operator="equal" stopIfTrue="1">
      <formula>""</formula>
    </cfRule>
    <cfRule type="cellIs" priority="1902" dxfId="0" operator="equal" stopIfTrue="1">
      <formula>$U$31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Салахов</cp:lastModifiedBy>
  <dcterms:created xsi:type="dcterms:W3CDTF">2008-09-06T20:10:07Z</dcterms:created>
  <dcterms:modified xsi:type="dcterms:W3CDTF">2012-07-19T11:12:43Z</dcterms:modified>
  <cp:category/>
  <cp:version/>
  <cp:contentType/>
  <cp:contentStatus/>
</cp:coreProperties>
</file>